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wsadmin\Desktop\"/>
    </mc:Choice>
  </mc:AlternateContent>
  <xr:revisionPtr revIDLastSave="0" documentId="8_{2EA13658-36B6-421C-9539-CBF3BE5A9A8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E288" i="9" s="1"/>
  <c r="F288" i="9"/>
  <c r="F287" i="9"/>
  <c r="F286" i="9"/>
  <c r="H285" i="9"/>
  <c r="G285" i="9"/>
  <c r="F285" i="9"/>
  <c r="E285" i="9"/>
  <c r="B285" i="9" s="1"/>
  <c r="H284" i="9"/>
  <c r="G284" i="9"/>
  <c r="F284" i="9"/>
  <c r="H283" i="9"/>
  <c r="G283" i="9"/>
  <c r="F283" i="9"/>
  <c r="F282" i="9"/>
  <c r="H281" i="9"/>
  <c r="E281" i="9" s="1"/>
  <c r="B281" i="9" s="1"/>
  <c r="G281" i="9"/>
  <c r="F281" i="9"/>
  <c r="H280" i="9"/>
  <c r="G280" i="9"/>
  <c r="F280" i="9"/>
  <c r="H279" i="9"/>
  <c r="G279" i="9"/>
  <c r="E279" i="9" s="1"/>
  <c r="F279" i="9"/>
  <c r="F278" i="9"/>
  <c r="F277" i="9"/>
  <c r="F276" i="9"/>
  <c r="L274" i="9"/>
  <c r="F274" i="9" s="1"/>
  <c r="H274" i="9"/>
  <c r="I273" i="9"/>
  <c r="H273" i="9"/>
  <c r="F273" i="9"/>
  <c r="E272" i="9"/>
  <c r="M271" i="9"/>
  <c r="L271" i="9"/>
  <c r="F271" i="9" s="1"/>
  <c r="B271" i="9" s="1"/>
  <c r="E271" i="9"/>
  <c r="M270" i="9"/>
  <c r="L270" i="9"/>
  <c r="F270" i="9" s="1"/>
  <c r="E270" i="9"/>
  <c r="M269" i="9"/>
  <c r="L269" i="9"/>
  <c r="E269" i="9"/>
  <c r="M268" i="9"/>
  <c r="L268" i="9"/>
  <c r="E268" i="9"/>
  <c r="M267" i="9"/>
  <c r="L267" i="9"/>
  <c r="F267" i="9" s="1"/>
  <c r="B267" i="9" s="1"/>
  <c r="E267" i="9"/>
  <c r="M266" i="9"/>
  <c r="L266" i="9"/>
  <c r="E266" i="9"/>
  <c r="M265" i="9"/>
  <c r="L265" i="9"/>
  <c r="E265" i="9"/>
  <c r="M264" i="9"/>
  <c r="L264" i="9"/>
  <c r="F264" i="9" s="1"/>
  <c r="E264" i="9"/>
  <c r="M263" i="9"/>
  <c r="L263" i="9"/>
  <c r="F263" i="9"/>
  <c r="B263" i="9" s="1"/>
  <c r="E263" i="9"/>
  <c r="M262" i="9"/>
  <c r="L262" i="9"/>
  <c r="F262" i="9" s="1"/>
  <c r="E262" i="9"/>
  <c r="M261" i="9"/>
  <c r="F261" i="9" s="1"/>
  <c r="L261" i="9"/>
  <c r="E261" i="9"/>
  <c r="M260" i="9"/>
  <c r="L260" i="9"/>
  <c r="E260" i="9"/>
  <c r="M259" i="9"/>
  <c r="L259" i="9"/>
  <c r="F259" i="9" s="1"/>
  <c r="B259" i="9" s="1"/>
  <c r="E259" i="9"/>
  <c r="M258" i="9"/>
  <c r="L258" i="9"/>
  <c r="F258" i="9" s="1"/>
  <c r="E258" i="9"/>
  <c r="M257" i="9"/>
  <c r="L257" i="9"/>
  <c r="E257" i="9"/>
  <c r="M256" i="9"/>
  <c r="L256" i="9"/>
  <c r="F256" i="9" s="1"/>
  <c r="E256" i="9"/>
  <c r="B256" i="9" s="1"/>
  <c r="M255" i="9"/>
  <c r="L255" i="9"/>
  <c r="F255" i="9"/>
  <c r="E255" i="9"/>
  <c r="M254" i="9"/>
  <c r="L254" i="9"/>
  <c r="E254" i="9"/>
  <c r="M253" i="9"/>
  <c r="F253" i="9" s="1"/>
  <c r="B253" i="9" s="1"/>
  <c r="L253" i="9"/>
  <c r="E253" i="9"/>
  <c r="M252" i="9"/>
  <c r="L252" i="9"/>
  <c r="F252" i="9" s="1"/>
  <c r="E252" i="9"/>
  <c r="M251" i="9"/>
  <c r="L251" i="9"/>
  <c r="F251" i="9"/>
  <c r="B251" i="9" s="1"/>
  <c r="E251" i="9"/>
  <c r="M250" i="9"/>
  <c r="L250" i="9"/>
  <c r="F250" i="9" s="1"/>
  <c r="E250" i="9"/>
  <c r="B250" i="9" s="1"/>
  <c r="M249" i="9"/>
  <c r="F249" i="9" s="1"/>
  <c r="L249" i="9"/>
  <c r="E249" i="9"/>
  <c r="B249" i="9"/>
  <c r="M248" i="9"/>
  <c r="L248" i="9"/>
  <c r="E248" i="9"/>
  <c r="M247" i="9"/>
  <c r="L247" i="9"/>
  <c r="F247" i="9" s="1"/>
  <c r="B247" i="9" s="1"/>
  <c r="E247" i="9"/>
  <c r="M246" i="9"/>
  <c r="L246" i="9"/>
  <c r="E246" i="9"/>
  <c r="M245" i="9"/>
  <c r="L245" i="9"/>
  <c r="E245" i="9"/>
  <c r="M244" i="9"/>
  <c r="L244" i="9"/>
  <c r="F244" i="9" s="1"/>
  <c r="E244" i="9"/>
  <c r="M243" i="9"/>
  <c r="L243" i="9"/>
  <c r="F243" i="9"/>
  <c r="E243" i="9"/>
  <c r="M242" i="9"/>
  <c r="L242" i="9"/>
  <c r="E242" i="9"/>
  <c r="M241" i="9"/>
  <c r="F241" i="9" s="1"/>
  <c r="B241" i="9" s="1"/>
  <c r="L241" i="9"/>
  <c r="E241" i="9"/>
  <c r="M240" i="9"/>
  <c r="L240" i="9"/>
  <c r="E240" i="9"/>
  <c r="M239" i="9"/>
  <c r="L239" i="9"/>
  <c r="F239" i="9" s="1"/>
  <c r="B239" i="9" s="1"/>
  <c r="E239" i="9"/>
  <c r="M238" i="9"/>
  <c r="L238" i="9"/>
  <c r="F238" i="9" s="1"/>
  <c r="E238" i="9"/>
  <c r="M237" i="9"/>
  <c r="L237" i="9"/>
  <c r="E237" i="9"/>
  <c r="M236" i="9"/>
  <c r="L236" i="9"/>
  <c r="E236" i="9"/>
  <c r="M235" i="9"/>
  <c r="L235" i="9"/>
  <c r="F235" i="9" s="1"/>
  <c r="B235" i="9" s="1"/>
  <c r="E235" i="9"/>
  <c r="M234" i="9"/>
  <c r="L234" i="9"/>
  <c r="E234" i="9"/>
  <c r="M233" i="9"/>
  <c r="L233" i="9"/>
  <c r="E233" i="9"/>
  <c r="M232" i="9"/>
  <c r="L232" i="9"/>
  <c r="F232" i="9" s="1"/>
  <c r="E232" i="9"/>
  <c r="M231" i="9"/>
  <c r="L231" i="9"/>
  <c r="F231" i="9"/>
  <c r="B231" i="9" s="1"/>
  <c r="E231" i="9"/>
  <c r="M230" i="9"/>
  <c r="L230" i="9"/>
  <c r="F230" i="9" s="1"/>
  <c r="E230" i="9"/>
  <c r="M229" i="9"/>
  <c r="F229" i="9" s="1"/>
  <c r="L229" i="9"/>
  <c r="E229" i="9"/>
  <c r="M228" i="9"/>
  <c r="L228" i="9"/>
  <c r="E228" i="9"/>
  <c r="M227" i="9"/>
  <c r="L227" i="9"/>
  <c r="F227" i="9" s="1"/>
  <c r="B227" i="9" s="1"/>
  <c r="E227" i="9"/>
  <c r="M226" i="9"/>
  <c r="L226" i="9"/>
  <c r="F226" i="9" s="1"/>
  <c r="E226" i="9"/>
  <c r="H225" i="9"/>
  <c r="G225" i="9"/>
  <c r="F225" i="9"/>
  <c r="M224" i="9"/>
  <c r="L224" i="9"/>
  <c r="E224" i="9"/>
  <c r="M223" i="9"/>
  <c r="L223" i="9"/>
  <c r="E223" i="9"/>
  <c r="M222" i="9"/>
  <c r="L222" i="9"/>
  <c r="E222" i="9"/>
  <c r="M221" i="9"/>
  <c r="L221" i="9"/>
  <c r="E221" i="9"/>
  <c r="M220" i="9"/>
  <c r="F220" i="9" s="1"/>
  <c r="L220" i="9"/>
  <c r="E220" i="9"/>
  <c r="M219" i="9"/>
  <c r="L219" i="9"/>
  <c r="F219" i="9" s="1"/>
  <c r="B219" i="9" s="1"/>
  <c r="E219" i="9"/>
  <c r="M218" i="9"/>
  <c r="L218" i="9"/>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G157" i="9"/>
  <c r="E157" i="9" s="1"/>
  <c r="F157" i="9"/>
  <c r="H156" i="9"/>
  <c r="G156" i="9"/>
  <c r="E156" i="9" s="1"/>
  <c r="F156" i="9"/>
  <c r="H155" i="9"/>
  <c r="G155" i="9"/>
  <c r="F155" i="9"/>
  <c r="H154" i="9"/>
  <c r="G154" i="9"/>
  <c r="F154" i="9"/>
  <c r="H153" i="9"/>
  <c r="G153" i="9"/>
  <c r="E153" i="9" s="1"/>
  <c r="B153" i="9" s="1"/>
  <c r="F153" i="9"/>
  <c r="H152" i="9"/>
  <c r="G152" i="9"/>
  <c r="F152" i="9"/>
  <c r="H151" i="9"/>
  <c r="G151" i="9"/>
  <c r="F151" i="9"/>
  <c r="H150" i="9"/>
  <c r="E150" i="9" s="1"/>
  <c r="B150" i="9" s="1"/>
  <c r="G150" i="9"/>
  <c r="F150" i="9"/>
  <c r="H149" i="9"/>
  <c r="G149" i="9"/>
  <c r="F149" i="9"/>
  <c r="H148" i="9"/>
  <c r="G148" i="9"/>
  <c r="E148" i="9" s="1"/>
  <c r="B148" i="9" s="1"/>
  <c r="F148" i="9"/>
  <c r="H147" i="9"/>
  <c r="G147" i="9"/>
  <c r="E147" i="9" s="1"/>
  <c r="F147" i="9"/>
  <c r="H146" i="9"/>
  <c r="G146" i="9"/>
  <c r="F146" i="9"/>
  <c r="H145" i="9"/>
  <c r="E145" i="9" s="1"/>
  <c r="B145" i="9" s="1"/>
  <c r="G145" i="9"/>
  <c r="F145" i="9"/>
  <c r="H144" i="9"/>
  <c r="G144" i="9"/>
  <c r="F144" i="9"/>
  <c r="H143" i="9"/>
  <c r="G143" i="9"/>
  <c r="F143" i="9"/>
  <c r="F142" i="9"/>
  <c r="H141" i="9"/>
  <c r="G141" i="9"/>
  <c r="E141" i="9" s="1"/>
  <c r="B141" i="9" s="1"/>
  <c r="F141" i="9"/>
  <c r="H140" i="9"/>
  <c r="G140" i="9"/>
  <c r="E140" i="9" s="1"/>
  <c r="B140" i="9" s="1"/>
  <c r="F140" i="9"/>
  <c r="H139" i="9"/>
  <c r="G139" i="9"/>
  <c r="E139" i="9" s="1"/>
  <c r="B139" i="9" s="1"/>
  <c r="F139" i="9"/>
  <c r="H138" i="9"/>
  <c r="G138" i="9"/>
  <c r="F138" i="9"/>
  <c r="H137" i="9"/>
  <c r="G137" i="9"/>
  <c r="E137" i="9" s="1"/>
  <c r="F137" i="9"/>
  <c r="H136" i="9"/>
  <c r="G136" i="9"/>
  <c r="E136" i="9" s="1"/>
  <c r="F136" i="9"/>
  <c r="H135" i="9"/>
  <c r="G135" i="9"/>
  <c r="F135" i="9"/>
  <c r="H134" i="9"/>
  <c r="G134" i="9"/>
  <c r="F134" i="9"/>
  <c r="H133" i="9"/>
  <c r="G133" i="9"/>
  <c r="E133" i="9" s="1"/>
  <c r="B133" i="9" s="1"/>
  <c r="F133" i="9"/>
  <c r="H132" i="9"/>
  <c r="G132" i="9"/>
  <c r="E132" i="9" s="1"/>
  <c r="B132" i="9" s="1"/>
  <c r="F132" i="9"/>
  <c r="H131" i="9"/>
  <c r="G131" i="9"/>
  <c r="E131" i="9" s="1"/>
  <c r="B131" i="9" s="1"/>
  <c r="F131" i="9"/>
  <c r="H130" i="9"/>
  <c r="G130" i="9"/>
  <c r="F130" i="9"/>
  <c r="H129" i="9"/>
  <c r="G129" i="9"/>
  <c r="E129" i="9" s="1"/>
  <c r="F129" i="9"/>
  <c r="H128" i="9"/>
  <c r="G128" i="9"/>
  <c r="E128" i="9" s="1"/>
  <c r="F128" i="9"/>
  <c r="H127" i="9"/>
  <c r="G127" i="9"/>
  <c r="F127" i="9"/>
  <c r="H126" i="9"/>
  <c r="G126" i="9"/>
  <c r="F126" i="9"/>
  <c r="H125" i="9"/>
  <c r="G125" i="9"/>
  <c r="E125" i="9" s="1"/>
  <c r="B125" i="9" s="1"/>
  <c r="F125" i="9"/>
  <c r="H124" i="9"/>
  <c r="G124" i="9"/>
  <c r="E124" i="9" s="1"/>
  <c r="B124" i="9" s="1"/>
  <c r="F124" i="9"/>
  <c r="H123" i="9"/>
  <c r="G123" i="9"/>
  <c r="E123" i="9" s="1"/>
  <c r="B123" i="9" s="1"/>
  <c r="F123" i="9"/>
  <c r="H122" i="9"/>
  <c r="G122" i="9"/>
  <c r="F122" i="9"/>
  <c r="H121" i="9"/>
  <c r="G121" i="9"/>
  <c r="E121" i="9" s="1"/>
  <c r="F121" i="9"/>
  <c r="H120" i="9"/>
  <c r="G120" i="9"/>
  <c r="E120" i="9" s="1"/>
  <c r="F120" i="9"/>
  <c r="H119" i="9"/>
  <c r="E119" i="9" s="1"/>
  <c r="B119" i="9" s="1"/>
  <c r="G119" i="9"/>
  <c r="F119" i="9"/>
  <c r="H118" i="9"/>
  <c r="E118" i="9" s="1"/>
  <c r="B118" i="9" s="1"/>
  <c r="G118" i="9"/>
  <c r="F118" i="9"/>
  <c r="H117" i="9"/>
  <c r="G117" i="9"/>
  <c r="F117" i="9"/>
  <c r="H116" i="9"/>
  <c r="G116" i="9"/>
  <c r="E116" i="9" s="1"/>
  <c r="B116" i="9" s="1"/>
  <c r="F116" i="9"/>
  <c r="H115" i="9"/>
  <c r="G115" i="9"/>
  <c r="F115" i="9"/>
  <c r="H114" i="9"/>
  <c r="G114" i="9"/>
  <c r="F114" i="9"/>
  <c r="E114" i="9"/>
  <c r="B114" i="9" s="1"/>
  <c r="H113" i="9"/>
  <c r="G113" i="9"/>
  <c r="E113" i="9" s="1"/>
  <c r="F113" i="9"/>
  <c r="H112" i="9"/>
  <c r="G112" i="9"/>
  <c r="F112" i="9"/>
  <c r="H111" i="9"/>
  <c r="G111" i="9"/>
  <c r="F111" i="9"/>
  <c r="H110" i="9"/>
  <c r="G110" i="9"/>
  <c r="E110" i="9" s="1"/>
  <c r="B110" i="9" s="1"/>
  <c r="F110" i="9"/>
  <c r="H109" i="9"/>
  <c r="G109" i="9"/>
  <c r="E109" i="9" s="1"/>
  <c r="F109" i="9"/>
  <c r="H108" i="9"/>
  <c r="G108" i="9"/>
  <c r="E108" i="9" s="1"/>
  <c r="F108" i="9"/>
  <c r="H107" i="9"/>
  <c r="G107" i="9"/>
  <c r="F107" i="9"/>
  <c r="H106" i="9"/>
  <c r="E106" i="9" s="1"/>
  <c r="B106" i="9" s="1"/>
  <c r="G106" i="9"/>
  <c r="F106" i="9"/>
  <c r="H105" i="9"/>
  <c r="G105" i="9"/>
  <c r="F105" i="9"/>
  <c r="H104" i="9"/>
  <c r="G104" i="9"/>
  <c r="E104" i="9" s="1"/>
  <c r="B104" i="9" s="1"/>
  <c r="F104" i="9"/>
  <c r="H103" i="9"/>
  <c r="G103" i="9"/>
  <c r="F103" i="9"/>
  <c r="H102" i="9"/>
  <c r="G102" i="9"/>
  <c r="E102" i="9" s="1"/>
  <c r="B102" i="9" s="1"/>
  <c r="F102" i="9"/>
  <c r="H101" i="9"/>
  <c r="G101" i="9"/>
  <c r="E101" i="9" s="1"/>
  <c r="F101" i="9"/>
  <c r="H100" i="9"/>
  <c r="G100" i="9"/>
  <c r="E100" i="9" s="1"/>
  <c r="F100" i="9"/>
  <c r="H99" i="9"/>
  <c r="E99" i="9" s="1"/>
  <c r="B99" i="9" s="1"/>
  <c r="G99" i="9"/>
  <c r="F99" i="9"/>
  <c r="H98" i="9"/>
  <c r="G98" i="9"/>
  <c r="E98" i="9" s="1"/>
  <c r="B98" i="9" s="1"/>
  <c r="F98" i="9"/>
  <c r="H97" i="9"/>
  <c r="G97" i="9"/>
  <c r="E97" i="9" s="1"/>
  <c r="B97" i="9" s="1"/>
  <c r="F97" i="9"/>
  <c r="H96" i="9"/>
  <c r="G96" i="9"/>
  <c r="E96" i="9" s="1"/>
  <c r="F96" i="9"/>
  <c r="H95" i="9"/>
  <c r="G95" i="9"/>
  <c r="F95" i="9"/>
  <c r="H94" i="9"/>
  <c r="G94" i="9"/>
  <c r="F94" i="9"/>
  <c r="E94" i="9"/>
  <c r="B94" i="9" s="1"/>
  <c r="H93" i="9"/>
  <c r="G93" i="9"/>
  <c r="E93" i="9" s="1"/>
  <c r="F93" i="9"/>
  <c r="H92" i="9"/>
  <c r="G92" i="9"/>
  <c r="F92" i="9"/>
  <c r="H91" i="9"/>
  <c r="G91" i="9"/>
  <c r="F91" i="9"/>
  <c r="H90" i="9"/>
  <c r="G90" i="9"/>
  <c r="E90" i="9" s="1"/>
  <c r="B90" i="9" s="1"/>
  <c r="F90" i="9"/>
  <c r="H89" i="9"/>
  <c r="G89" i="9"/>
  <c r="E89" i="9" s="1"/>
  <c r="F89" i="9"/>
  <c r="H88" i="9"/>
  <c r="G88" i="9"/>
  <c r="E88" i="9" s="1"/>
  <c r="F88" i="9"/>
  <c r="H87" i="9"/>
  <c r="E87" i="9" s="1"/>
  <c r="B87" i="9" s="1"/>
  <c r="G87" i="9"/>
  <c r="F87" i="9"/>
  <c r="H86" i="9"/>
  <c r="E86" i="9" s="1"/>
  <c r="B86" i="9" s="1"/>
  <c r="G86" i="9"/>
  <c r="F86" i="9"/>
  <c r="H85" i="9"/>
  <c r="G85" i="9"/>
  <c r="F85" i="9"/>
  <c r="H84" i="9"/>
  <c r="G84" i="9"/>
  <c r="E84" i="9" s="1"/>
  <c r="B84" i="9" s="1"/>
  <c r="F84" i="9"/>
  <c r="H83" i="9"/>
  <c r="G83" i="9"/>
  <c r="F83" i="9"/>
  <c r="H82" i="9"/>
  <c r="G82" i="9"/>
  <c r="F82" i="9"/>
  <c r="E82" i="9"/>
  <c r="B82" i="9" s="1"/>
  <c r="H81" i="9"/>
  <c r="G81" i="9"/>
  <c r="E81" i="9" s="1"/>
  <c r="F81" i="9"/>
  <c r="H80" i="9"/>
  <c r="G80" i="9"/>
  <c r="F80" i="9"/>
  <c r="H79" i="9"/>
  <c r="G79" i="9"/>
  <c r="F79" i="9"/>
  <c r="H78" i="9"/>
  <c r="G78" i="9"/>
  <c r="E78" i="9" s="1"/>
  <c r="B78" i="9" s="1"/>
  <c r="F78" i="9"/>
  <c r="H77" i="9"/>
  <c r="G77" i="9"/>
  <c r="E77" i="9" s="1"/>
  <c r="F77" i="9"/>
  <c r="H76" i="9"/>
  <c r="G76" i="9"/>
  <c r="E76" i="9" s="1"/>
  <c r="F76" i="9"/>
  <c r="H75" i="9"/>
  <c r="G75" i="9"/>
  <c r="F75" i="9"/>
  <c r="H74" i="9"/>
  <c r="E74" i="9" s="1"/>
  <c r="B74" i="9" s="1"/>
  <c r="G74" i="9"/>
  <c r="F74" i="9"/>
  <c r="H73" i="9"/>
  <c r="G73" i="9"/>
  <c r="F73" i="9"/>
  <c r="H72" i="9"/>
  <c r="G72" i="9"/>
  <c r="E72" i="9" s="1"/>
  <c r="B72" i="9" s="1"/>
  <c r="F72" i="9"/>
  <c r="H71" i="9"/>
  <c r="G71" i="9"/>
  <c r="F71" i="9"/>
  <c r="H70" i="9"/>
  <c r="G70" i="9"/>
  <c r="E70" i="9" s="1"/>
  <c r="B70" i="9" s="1"/>
  <c r="F70" i="9"/>
  <c r="H69" i="9"/>
  <c r="G69" i="9"/>
  <c r="E69" i="9" s="1"/>
  <c r="F69" i="9"/>
  <c r="H68" i="9"/>
  <c r="G68" i="9"/>
  <c r="E68" i="9" s="1"/>
  <c r="F68" i="9"/>
  <c r="H67" i="9"/>
  <c r="E67" i="9" s="1"/>
  <c r="B67" i="9" s="1"/>
  <c r="G67" i="9"/>
  <c r="F67" i="9"/>
  <c r="H66" i="9"/>
  <c r="G66" i="9"/>
  <c r="E66" i="9" s="1"/>
  <c r="B66" i="9" s="1"/>
  <c r="F66" i="9"/>
  <c r="H65" i="9"/>
  <c r="G65" i="9"/>
  <c r="E65" i="9" s="1"/>
  <c r="B65" i="9" s="1"/>
  <c r="F65" i="9"/>
  <c r="H64" i="9"/>
  <c r="G64" i="9"/>
  <c r="E64" i="9" s="1"/>
  <c r="F64" i="9"/>
  <c r="H63" i="9"/>
  <c r="G63" i="9"/>
  <c r="F63" i="9"/>
  <c r="H62" i="9"/>
  <c r="G62" i="9"/>
  <c r="F62" i="9"/>
  <c r="E62" i="9"/>
  <c r="B62" i="9" s="1"/>
  <c r="H61" i="9"/>
  <c r="G61" i="9"/>
  <c r="E61" i="9" s="1"/>
  <c r="F61" i="9"/>
  <c r="H60" i="9"/>
  <c r="G60" i="9"/>
  <c r="F60" i="9"/>
  <c r="H59" i="9"/>
  <c r="G59" i="9"/>
  <c r="F59" i="9"/>
  <c r="H58" i="9"/>
  <c r="G58" i="9"/>
  <c r="E58" i="9" s="1"/>
  <c r="B58" i="9" s="1"/>
  <c r="F58" i="9"/>
  <c r="H57" i="9"/>
  <c r="G57" i="9"/>
  <c r="E57" i="9" s="1"/>
  <c r="F57" i="9"/>
  <c r="H56" i="9"/>
  <c r="G56" i="9"/>
  <c r="E56" i="9" s="1"/>
  <c r="F56" i="9"/>
  <c r="H55" i="9"/>
  <c r="E55" i="9" s="1"/>
  <c r="B55" i="9" s="1"/>
  <c r="G55" i="9"/>
  <c r="F55" i="9"/>
  <c r="H54" i="9"/>
  <c r="E54" i="9" s="1"/>
  <c r="B54" i="9" s="1"/>
  <c r="G54" i="9"/>
  <c r="F54" i="9"/>
  <c r="H53" i="9"/>
  <c r="G53" i="9"/>
  <c r="F53" i="9"/>
  <c r="H52" i="9"/>
  <c r="G52" i="9"/>
  <c r="E52" i="9" s="1"/>
  <c r="B52" i="9" s="1"/>
  <c r="F52" i="9"/>
  <c r="H51" i="9"/>
  <c r="G51" i="9"/>
  <c r="F51" i="9"/>
  <c r="H50" i="9"/>
  <c r="G50" i="9"/>
  <c r="F50" i="9"/>
  <c r="E50" i="9"/>
  <c r="B50" i="9" s="1"/>
  <c r="H49" i="9"/>
  <c r="G49" i="9"/>
  <c r="E49" i="9" s="1"/>
  <c r="F49" i="9"/>
  <c r="H48" i="9"/>
  <c r="G48" i="9"/>
  <c r="F48" i="9"/>
  <c r="H47" i="9"/>
  <c r="G47" i="9"/>
  <c r="F47" i="9"/>
  <c r="H46" i="9"/>
  <c r="G46" i="9"/>
  <c r="E46" i="9" s="1"/>
  <c r="B46" i="9" s="1"/>
  <c r="F46" i="9"/>
  <c r="H45" i="9"/>
  <c r="G45" i="9"/>
  <c r="F45" i="9"/>
  <c r="H44" i="9"/>
  <c r="G44" i="9"/>
  <c r="F44" i="9"/>
  <c r="H43" i="9"/>
  <c r="G43" i="9"/>
  <c r="F43" i="9"/>
  <c r="H42" i="9"/>
  <c r="G42" i="9"/>
  <c r="F42" i="9"/>
  <c r="H41" i="9"/>
  <c r="G41" i="9"/>
  <c r="E41" i="9" s="1"/>
  <c r="B41" i="9" s="1"/>
  <c r="F41" i="9"/>
  <c r="H40" i="9"/>
  <c r="G40" i="9"/>
  <c r="F40" i="9"/>
  <c r="H39" i="9"/>
  <c r="G39" i="9"/>
  <c r="F39" i="9"/>
  <c r="H38" i="9"/>
  <c r="E38" i="9" s="1"/>
  <c r="B38" i="9" s="1"/>
  <c r="G38" i="9"/>
  <c r="F38" i="9"/>
  <c r="H37" i="9"/>
  <c r="G37" i="9"/>
  <c r="F37" i="9"/>
  <c r="H36" i="9"/>
  <c r="G36" i="9"/>
  <c r="E36" i="9" s="1"/>
  <c r="B36" i="9" s="1"/>
  <c r="F36" i="9"/>
  <c r="H35" i="9"/>
  <c r="G35" i="9"/>
  <c r="F35" i="9"/>
  <c r="H34" i="9"/>
  <c r="G34" i="9"/>
  <c r="F34" i="9"/>
  <c r="E34" i="9"/>
  <c r="B34" i="9" s="1"/>
  <c r="H33" i="9"/>
  <c r="G33" i="9"/>
  <c r="F33" i="9"/>
  <c r="H32" i="9"/>
  <c r="G32" i="9"/>
  <c r="F32" i="9"/>
  <c r="H31" i="9"/>
  <c r="G31" i="9"/>
  <c r="F31" i="9"/>
  <c r="H30" i="9"/>
  <c r="G30" i="9"/>
  <c r="E30" i="9" s="1"/>
  <c r="B30" i="9" s="1"/>
  <c r="F30" i="9"/>
  <c r="H29" i="9"/>
  <c r="G29" i="9"/>
  <c r="E29" i="9" s="1"/>
  <c r="F29" i="9"/>
  <c r="H28" i="9"/>
  <c r="G28" i="9"/>
  <c r="E28" i="9" s="1"/>
  <c r="F28" i="9"/>
  <c r="H27" i="9"/>
  <c r="E27" i="9" s="1"/>
  <c r="G27" i="9"/>
  <c r="F27" i="9"/>
  <c r="H26" i="9"/>
  <c r="G26" i="9"/>
  <c r="F26" i="9"/>
  <c r="H25" i="9"/>
  <c r="G25" i="9"/>
  <c r="E25" i="9" s="1"/>
  <c r="B25" i="9" s="1"/>
  <c r="F25" i="9"/>
  <c r="H24" i="9"/>
  <c r="G24" i="9"/>
  <c r="E24" i="9" s="1"/>
  <c r="F24" i="9"/>
  <c r="H23" i="9"/>
  <c r="E23" i="9" s="1"/>
  <c r="G23" i="9"/>
  <c r="F23" i="9"/>
  <c r="B23" i="9"/>
  <c r="H22" i="9"/>
  <c r="G22" i="9"/>
  <c r="F22" i="9"/>
  <c r="H21" i="9"/>
  <c r="G21" i="9"/>
  <c r="F21" i="9"/>
  <c r="F20" i="9"/>
  <c r="F4" i="9"/>
  <c r="O3" i="9"/>
  <c r="G274" i="9" s="1"/>
  <c r="I3" i="9"/>
  <c r="H3" i="9"/>
  <c r="G3" i="9"/>
  <c r="D101" i="8"/>
  <c r="I36" i="3" s="1"/>
  <c r="D95" i="8"/>
  <c r="D90" i="8"/>
  <c r="D85" i="8"/>
  <c r="D80" i="8"/>
  <c r="D75" i="8"/>
  <c r="D70" i="8"/>
  <c r="D65" i="8"/>
  <c r="D60" i="8"/>
  <c r="D55" i="8"/>
  <c r="D50" i="8"/>
  <c r="D49" i="8" s="1"/>
  <c r="D44" i="8"/>
  <c r="D36" i="8"/>
  <c r="D26" i="8"/>
  <c r="D24" i="8" s="1"/>
  <c r="D18" i="8"/>
  <c r="D8" i="8"/>
  <c r="C1483" i="1" s="1"/>
  <c r="H1483" i="1" s="1"/>
  <c r="E44" i="7"/>
  <c r="D44" i="7"/>
  <c r="E39" i="7"/>
  <c r="E38" i="7" s="1"/>
  <c r="D39" i="7"/>
  <c r="D38" i="7" s="1"/>
  <c r="E30" i="7"/>
  <c r="D30" i="7"/>
  <c r="E23" i="7"/>
  <c r="D23" i="7"/>
  <c r="D22" i="7"/>
  <c r="H30" i="3" s="1"/>
  <c r="E14" i="7"/>
  <c r="D14" i="7"/>
  <c r="E7" i="7"/>
  <c r="D7" i="7"/>
  <c r="D6" i="7" s="1"/>
  <c r="D5" i="7" s="1"/>
  <c r="C1436" i="1" s="1"/>
  <c r="E6" i="7"/>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E35" i="6" s="1"/>
  <c r="I25" i="3" s="1"/>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C1322" i="1"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E250" i="5"/>
  <c r="D1227" i="1" s="1"/>
  <c r="D250" i="5"/>
  <c r="F249" i="5"/>
  <c r="F248" i="5"/>
  <c r="F247" i="5"/>
  <c r="F246" i="5"/>
  <c r="E246" i="5"/>
  <c r="D246" i="5"/>
  <c r="E245" i="5"/>
  <c r="D1222" i="1" s="1"/>
  <c r="F244" i="5"/>
  <c r="F243" i="5"/>
  <c r="E242" i="5"/>
  <c r="D242" i="5"/>
  <c r="F242" i="5" s="1"/>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F191" i="5" s="1"/>
  <c r="E190" i="5"/>
  <c r="H291" i="9" s="1"/>
  <c r="F189" i="5"/>
  <c r="F188" i="5"/>
  <c r="F187" i="5"/>
  <c r="F186" i="5"/>
  <c r="F185" i="5"/>
  <c r="F184" i="5"/>
  <c r="F183" i="5"/>
  <c r="F182" i="5"/>
  <c r="F181" i="5"/>
  <c r="E180" i="5"/>
  <c r="E177" i="5" s="1"/>
  <c r="D1154" i="1" s="1"/>
  <c r="D180" i="5"/>
  <c r="D177" i="5" s="1"/>
  <c r="G289" i="9" s="1"/>
  <c r="F179" i="5"/>
  <c r="F178" i="5"/>
  <c r="F173" i="5"/>
  <c r="F172" i="5"/>
  <c r="F171" i="5"/>
  <c r="E170" i="5"/>
  <c r="D1148" i="1" s="1"/>
  <c r="D170" i="5"/>
  <c r="C1148" i="1"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F86" i="5"/>
  <c r="F85" i="5"/>
  <c r="F84" i="5"/>
  <c r="F83" i="5"/>
  <c r="F82" i="5"/>
  <c r="F81" i="5"/>
  <c r="F80" i="5"/>
  <c r="E79" i="5"/>
  <c r="E78" i="5" s="1"/>
  <c r="D79" i="5"/>
  <c r="F77" i="5"/>
  <c r="F76" i="5"/>
  <c r="F75" i="5"/>
  <c r="F74" i="5"/>
  <c r="F73" i="5"/>
  <c r="F72" i="5"/>
  <c r="F71" i="5"/>
  <c r="E70" i="5"/>
  <c r="E69" i="5" s="1"/>
  <c r="D1047" i="1" s="1"/>
  <c r="D70" i="5"/>
  <c r="D69" i="5" s="1"/>
  <c r="F67" i="5"/>
  <c r="F66" i="5"/>
  <c r="F65" i="5"/>
  <c r="F64" i="5"/>
  <c r="E63" i="5"/>
  <c r="D63" i="5"/>
  <c r="F63" i="5" s="1"/>
  <c r="F62" i="5"/>
  <c r="F61" i="5"/>
  <c r="F60" i="5"/>
  <c r="F59" i="5"/>
  <c r="F58" i="5"/>
  <c r="F57" i="5"/>
  <c r="E56" i="5"/>
  <c r="D56" i="5"/>
  <c r="F55" i="5"/>
  <c r="F54" i="5"/>
  <c r="F53" i="5"/>
  <c r="E52" i="5"/>
  <c r="D52" i="5"/>
  <c r="C1030" i="1"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997" i="1" s="1"/>
  <c r="D19" i="5"/>
  <c r="F18" i="5"/>
  <c r="F17" i="5"/>
  <c r="F16" i="5"/>
  <c r="F15" i="5"/>
  <c r="F14" i="5"/>
  <c r="E13" i="5"/>
  <c r="D991" i="1"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F629" i="4"/>
  <c r="E629" i="4"/>
  <c r="D629" i="4"/>
  <c r="F628" i="4"/>
  <c r="F627" i="4"/>
  <c r="E626" i="4"/>
  <c r="D626" i="4"/>
  <c r="F626" i="4" s="1"/>
  <c r="F624" i="4"/>
  <c r="F623" i="4"/>
  <c r="F622" i="4"/>
  <c r="F621" i="4"/>
  <c r="F620" i="4"/>
  <c r="F619" i="4"/>
  <c r="F618" i="4"/>
  <c r="E617" i="4"/>
  <c r="D617" i="4"/>
  <c r="C611" i="1"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F594" i="4" s="1"/>
  <c r="F592" i="4"/>
  <c r="F591" i="4"/>
  <c r="F590" i="4"/>
  <c r="E590" i="4"/>
  <c r="D590" i="4"/>
  <c r="F589" i="4"/>
  <c r="F588" i="4"/>
  <c r="F587" i="4"/>
  <c r="E587" i="4"/>
  <c r="D587" i="4"/>
  <c r="F586" i="4"/>
  <c r="F585" i="4"/>
  <c r="E585" i="4"/>
  <c r="D585" i="4"/>
  <c r="F584" i="4"/>
  <c r="F583" i="4"/>
  <c r="F582" i="4"/>
  <c r="E581" i="4"/>
  <c r="D581" i="4"/>
  <c r="F579" i="4"/>
  <c r="F578" i="4"/>
  <c r="E577" i="4"/>
  <c r="D577" i="4"/>
  <c r="F577" i="4" s="1"/>
  <c r="F576" i="4"/>
  <c r="F575" i="4"/>
  <c r="E574" i="4"/>
  <c r="E567" i="4" s="1"/>
  <c r="D574" i="4"/>
  <c r="F574" i="4" s="1"/>
  <c r="F573" i="4"/>
  <c r="F572" i="4"/>
  <c r="F571" i="4"/>
  <c r="E571" i="4"/>
  <c r="D571" i="4"/>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F485" i="4"/>
  <c r="E485" i="4"/>
  <c r="D485" i="4"/>
  <c r="F483" i="4"/>
  <c r="F482" i="4"/>
  <c r="E481" i="4"/>
  <c r="D481" i="4"/>
  <c r="F481" i="4" s="1"/>
  <c r="F480" i="4"/>
  <c r="F479" i="4"/>
  <c r="E478" i="4"/>
  <c r="D478" i="4"/>
  <c r="F478" i="4" s="1"/>
  <c r="F477" i="4"/>
  <c r="F476" i="4"/>
  <c r="F475" i="4"/>
  <c r="F474" i="4"/>
  <c r="E473" i="4"/>
  <c r="D473" i="4"/>
  <c r="F473" i="4" s="1"/>
  <c r="E472" i="4"/>
  <c r="F471" i="4"/>
  <c r="F470" i="4"/>
  <c r="F469" i="4"/>
  <c r="E469" i="4"/>
  <c r="D469" i="4"/>
  <c r="F468" i="4"/>
  <c r="F467" i="4"/>
  <c r="E466" i="4"/>
  <c r="D466" i="4"/>
  <c r="F466" i="4" s="1"/>
  <c r="F465" i="4"/>
  <c r="F464" i="4"/>
  <c r="E463" i="4"/>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7" i="4"/>
  <c r="C412" i="1" s="1"/>
  <c r="E416" i="4"/>
  <c r="D416" i="4"/>
  <c r="F416" i="4" s="1"/>
  <c r="F411" i="4"/>
  <c r="F410" i="4"/>
  <c r="F409" i="4"/>
  <c r="F406" i="4"/>
  <c r="F405" i="4"/>
  <c r="F404" i="4"/>
  <c r="F403" i="4"/>
  <c r="E402" i="4"/>
  <c r="D402" i="4"/>
  <c r="C397" i="1"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c r="F362" i="4"/>
  <c r="F361" i="4"/>
  <c r="F360" i="4"/>
  <c r="F359" i="4"/>
  <c r="F358" i="4"/>
  <c r="F357" i="4"/>
  <c r="E356" i="4"/>
  <c r="D351" i="1" s="1"/>
  <c r="D356" i="4"/>
  <c r="F356" i="4" s="1"/>
  <c r="F355" i="4"/>
  <c r="F354" i="4"/>
  <c r="F353" i="4"/>
  <c r="E352" i="4"/>
  <c r="D352" i="4"/>
  <c r="F352" i="4" s="1"/>
  <c r="F349" i="4"/>
  <c r="F348" i="4"/>
  <c r="E348" i="4"/>
  <c r="D348" i="4"/>
  <c r="F347" i="4"/>
  <c r="F346" i="4"/>
  <c r="E345" i="4"/>
  <c r="D345" i="4"/>
  <c r="D344" i="4" s="1"/>
  <c r="F344" i="4"/>
  <c r="E344" i="4"/>
  <c r="F343" i="4"/>
  <c r="F342" i="4"/>
  <c r="F341" i="4"/>
  <c r="F340" i="4"/>
  <c r="E339" i="4"/>
  <c r="D339" i="4"/>
  <c r="F339" i="4" s="1"/>
  <c r="F338" i="4"/>
  <c r="F337" i="4"/>
  <c r="E336" i="4"/>
  <c r="D336" i="4"/>
  <c r="F336" i="4" s="1"/>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9" i="4" s="1"/>
  <c r="F258" i="4"/>
  <c r="F257" i="4"/>
  <c r="F256" i="4"/>
  <c r="F255" i="4"/>
  <c r="F254" i="4"/>
  <c r="F253" i="4"/>
  <c r="E253" i="4"/>
  <c r="E252" i="4" s="1"/>
  <c r="D253" i="4"/>
  <c r="D252" i="4" s="1"/>
  <c r="F252" i="4" s="1"/>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E225" i="4"/>
  <c r="D225" i="4"/>
  <c r="F225" i="4" s="1"/>
  <c r="F223" i="4"/>
  <c r="F222" i="4"/>
  <c r="F221" i="4"/>
  <c r="F220" i="4"/>
  <c r="E219" i="4"/>
  <c r="D219" i="4"/>
  <c r="F219" i="4" s="1"/>
  <c r="F218" i="4"/>
  <c r="F217" i="4"/>
  <c r="E216" i="4"/>
  <c r="E215" i="4" s="1"/>
  <c r="D216" i="4"/>
  <c r="F214" i="4"/>
  <c r="F213" i="4"/>
  <c r="F212" i="4"/>
  <c r="F211" i="4"/>
  <c r="E210" i="4"/>
  <c r="D206" i="1" s="1"/>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4" i="1" s="1"/>
  <c r="D188" i="4"/>
  <c r="C184" i="1" s="1"/>
  <c r="F187" i="4"/>
  <c r="F186" i="4"/>
  <c r="F185" i="4"/>
  <c r="F184" i="4"/>
  <c r="F183" i="4"/>
  <c r="F182" i="4"/>
  <c r="F181" i="4"/>
  <c r="F180" i="4"/>
  <c r="F179" i="4"/>
  <c r="F178" i="4"/>
  <c r="E177" i="4"/>
  <c r="D177" i="4"/>
  <c r="C173" i="1" s="1"/>
  <c r="F176" i="4"/>
  <c r="F175" i="4"/>
  <c r="F174" i="4"/>
  <c r="F173" i="4"/>
  <c r="F172" i="4"/>
  <c r="F171" i="4"/>
  <c r="F170" i="4"/>
  <c r="E169" i="4"/>
  <c r="D165" i="1" s="1"/>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F140" i="4"/>
  <c r="E140" i="4"/>
  <c r="E139" i="4" s="1"/>
  <c r="D140" i="4"/>
  <c r="D139" i="4" s="1"/>
  <c r="F139" i="4"/>
  <c r="F138" i="4"/>
  <c r="F137" i="4"/>
  <c r="F136" i="4"/>
  <c r="F135" i="4"/>
  <c r="E134" i="4"/>
  <c r="D130" i="1" s="1"/>
  <c r="D134" i="4"/>
  <c r="F132" i="4"/>
  <c r="F131" i="4"/>
  <c r="F130" i="4"/>
  <c r="F129" i="4"/>
  <c r="E128" i="4"/>
  <c r="D128" i="4"/>
  <c r="F128" i="4" s="1"/>
  <c r="F127" i="4"/>
  <c r="F126" i="4"/>
  <c r="E125" i="4"/>
  <c r="E124" i="4" s="1"/>
  <c r="D125" i="4"/>
  <c r="F125" i="4" s="1"/>
  <c r="F123" i="4"/>
  <c r="F122" i="4"/>
  <c r="F121" i="4"/>
  <c r="E120" i="4"/>
  <c r="D120" i="4"/>
  <c r="F120" i="4" s="1"/>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2" i="4"/>
  <c r="D82" i="4"/>
  <c r="F81" i="4"/>
  <c r="F80" i="4"/>
  <c r="F79" i="4"/>
  <c r="F78" i="4"/>
  <c r="E77" i="4"/>
  <c r="D77" i="4"/>
  <c r="F77" i="4" s="1"/>
  <c r="F76" i="4"/>
  <c r="F75" i="4"/>
  <c r="E74" i="4"/>
  <c r="D70" i="1" s="1"/>
  <c r="D74" i="4"/>
  <c r="F74" i="4" s="1"/>
  <c r="F73" i="4"/>
  <c r="F72" i="4"/>
  <c r="E71" i="4"/>
  <c r="D71" i="4"/>
  <c r="F71" i="4" s="1"/>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E51" i="4"/>
  <c r="D51" i="4"/>
  <c r="F51" i="4" s="1"/>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H1578" i="1"/>
  <c r="C1578" i="1"/>
  <c r="G1578" i="1" s="1"/>
  <c r="C1577" i="1"/>
  <c r="H1575" i="1"/>
  <c r="G1575" i="1"/>
  <c r="C1575" i="1"/>
  <c r="C1574" i="1"/>
  <c r="C1573" i="1"/>
  <c r="H1573" i="1" s="1"/>
  <c r="C1572" i="1"/>
  <c r="C1571" i="1"/>
  <c r="H1571" i="1" s="1"/>
  <c r="H1570" i="1"/>
  <c r="C1570" i="1"/>
  <c r="G1570" i="1" s="1"/>
  <c r="C1569" i="1"/>
  <c r="C1568" i="1"/>
  <c r="G1568" i="1" s="1"/>
  <c r="C1567" i="1"/>
  <c r="C1566" i="1"/>
  <c r="C1565" i="1"/>
  <c r="H1565" i="1" s="1"/>
  <c r="C1564" i="1"/>
  <c r="H1563" i="1"/>
  <c r="G1563" i="1"/>
  <c r="C1563" i="1"/>
  <c r="C1562" i="1"/>
  <c r="C1561" i="1"/>
  <c r="C1560" i="1"/>
  <c r="G1560" i="1" s="1"/>
  <c r="C1559" i="1"/>
  <c r="H1559" i="1" s="1"/>
  <c r="C1558" i="1"/>
  <c r="C1557" i="1"/>
  <c r="H1557" i="1" s="1"/>
  <c r="C1556" i="1"/>
  <c r="H1555" i="1"/>
  <c r="G1555" i="1"/>
  <c r="C1555" i="1"/>
  <c r="C1554" i="1"/>
  <c r="G1554" i="1" s="1"/>
  <c r="C1553" i="1"/>
  <c r="C1552" i="1"/>
  <c r="G1552" i="1" s="1"/>
  <c r="H1551" i="1"/>
  <c r="G1551" i="1"/>
  <c r="C1551" i="1"/>
  <c r="C1550" i="1"/>
  <c r="C1549" i="1"/>
  <c r="H1549" i="1" s="1"/>
  <c r="C1548" i="1"/>
  <c r="C1547" i="1"/>
  <c r="H1546" i="1"/>
  <c r="C1546" i="1"/>
  <c r="G1546" i="1" s="1"/>
  <c r="C1545" i="1"/>
  <c r="C1544" i="1"/>
  <c r="G1544" i="1" s="1"/>
  <c r="H1543" i="1"/>
  <c r="G1543" i="1"/>
  <c r="C1543" i="1"/>
  <c r="C1542" i="1"/>
  <c r="C1541" i="1"/>
  <c r="H1541" i="1" s="1"/>
  <c r="C1540" i="1"/>
  <c r="C1539" i="1"/>
  <c r="H1539" i="1" s="1"/>
  <c r="H1538" i="1"/>
  <c r="C1538" i="1"/>
  <c r="G1538" i="1" s="1"/>
  <c r="C1537" i="1"/>
  <c r="C1536" i="1"/>
  <c r="G1536" i="1" s="1"/>
  <c r="C1535" i="1"/>
  <c r="C1534" i="1"/>
  <c r="C1533" i="1"/>
  <c r="H1533" i="1" s="1"/>
  <c r="C1532" i="1"/>
  <c r="H1531" i="1"/>
  <c r="G1531" i="1"/>
  <c r="C1531" i="1"/>
  <c r="C1530" i="1"/>
  <c r="C1529" i="1"/>
  <c r="C1528" i="1"/>
  <c r="G1528" i="1" s="1"/>
  <c r="C1527" i="1"/>
  <c r="H1527" i="1" s="1"/>
  <c r="C1526" i="1"/>
  <c r="C1524" i="1"/>
  <c r="H1523" i="1"/>
  <c r="G1523" i="1"/>
  <c r="C1523" i="1"/>
  <c r="C1522" i="1"/>
  <c r="C1521" i="1"/>
  <c r="C1520" i="1"/>
  <c r="G1520" i="1" s="1"/>
  <c r="G1519" i="1"/>
  <c r="C1519" i="1"/>
  <c r="H1519" i="1" s="1"/>
  <c r="C1516" i="1"/>
  <c r="C1515" i="1"/>
  <c r="H1515" i="1" s="1"/>
  <c r="H1514" i="1"/>
  <c r="C1514" i="1"/>
  <c r="G1514" i="1" s="1"/>
  <c r="C1513" i="1"/>
  <c r="C1512" i="1"/>
  <c r="C1511" i="1"/>
  <c r="H1511" i="1" s="1"/>
  <c r="C1510" i="1"/>
  <c r="G1510" i="1" s="1"/>
  <c r="C1509" i="1"/>
  <c r="H1509" i="1" s="1"/>
  <c r="C1508" i="1"/>
  <c r="C1507" i="1"/>
  <c r="H1507" i="1" s="1"/>
  <c r="C1506" i="1"/>
  <c r="G1506" i="1" s="1"/>
  <c r="C1505" i="1"/>
  <c r="C1504" i="1"/>
  <c r="C1503" i="1"/>
  <c r="H1503" i="1" s="1"/>
  <c r="C1502" i="1"/>
  <c r="G1502" i="1" s="1"/>
  <c r="C1500" i="1"/>
  <c r="C1499" i="1"/>
  <c r="H1499" i="1" s="1"/>
  <c r="H1498" i="1"/>
  <c r="C1498" i="1"/>
  <c r="G1498" i="1" s="1"/>
  <c r="H1497" i="1"/>
  <c r="G1497" i="1"/>
  <c r="C1497" i="1"/>
  <c r="C1496" i="1"/>
  <c r="C1495" i="1"/>
  <c r="H1495" i="1" s="1"/>
  <c r="H1494" i="1"/>
  <c r="C1494" i="1"/>
  <c r="G1494" i="1" s="1"/>
  <c r="C1493" i="1"/>
  <c r="H1493" i="1" s="1"/>
  <c r="C1492" i="1"/>
  <c r="C1491" i="1"/>
  <c r="H1491" i="1" s="1"/>
  <c r="C1490" i="1"/>
  <c r="G1490" i="1" s="1"/>
  <c r="C1489" i="1"/>
  <c r="C1488" i="1"/>
  <c r="C1487" i="1"/>
  <c r="H1487" i="1" s="1"/>
  <c r="C1486" i="1"/>
  <c r="G1486" i="1" s="1"/>
  <c r="G1485" i="1"/>
  <c r="C1485" i="1"/>
  <c r="H1485" i="1" s="1"/>
  <c r="C1484" i="1"/>
  <c r="C1482" i="1"/>
  <c r="C1480" i="1"/>
  <c r="D1479" i="1"/>
  <c r="C1479" i="1"/>
  <c r="D1478" i="1"/>
  <c r="C1478" i="1"/>
  <c r="H1477" i="1"/>
  <c r="G1477" i="1"/>
  <c r="I1477" i="1" s="1"/>
  <c r="D1477" i="1"/>
  <c r="C1477" i="1"/>
  <c r="D1476" i="1"/>
  <c r="C1476" i="1"/>
  <c r="D1475" i="1"/>
  <c r="C1475" i="1"/>
  <c r="H1474" i="1"/>
  <c r="G1474" i="1"/>
  <c r="I1474" i="1" s="1"/>
  <c r="D1474" i="1"/>
  <c r="C1474" i="1"/>
  <c r="D1473" i="1"/>
  <c r="C1473" i="1"/>
  <c r="D1472" i="1"/>
  <c r="C1472" i="1"/>
  <c r="D1471" i="1"/>
  <c r="C1471" i="1"/>
  <c r="D1470" i="1"/>
  <c r="C1470" i="1"/>
  <c r="D1469" i="1"/>
  <c r="C1469" i="1"/>
  <c r="H1468" i="1"/>
  <c r="G1468" i="1"/>
  <c r="D1468" i="1"/>
  <c r="C1468" i="1"/>
  <c r="D1467" i="1"/>
  <c r="C1467" i="1"/>
  <c r="D1466" i="1"/>
  <c r="C1466" i="1"/>
  <c r="D1465" i="1"/>
  <c r="C1465" i="1"/>
  <c r="H1464" i="1"/>
  <c r="G1464" i="1"/>
  <c r="I1464" i="1" s="1"/>
  <c r="D1464" i="1"/>
  <c r="C1464" i="1"/>
  <c r="D1463" i="1"/>
  <c r="C1463" i="1"/>
  <c r="D1462" i="1"/>
  <c r="C1462" i="1"/>
  <c r="D1461" i="1"/>
  <c r="G1461" i="1" s="1"/>
  <c r="C1461" i="1"/>
  <c r="D1460" i="1"/>
  <c r="C1460" i="1"/>
  <c r="D1459" i="1"/>
  <c r="C1459" i="1"/>
  <c r="D1458" i="1"/>
  <c r="C1458" i="1"/>
  <c r="H1457" i="1"/>
  <c r="G1457" i="1"/>
  <c r="I1457" i="1" s="1"/>
  <c r="D1457" i="1"/>
  <c r="C1457" i="1"/>
  <c r="D1456" i="1"/>
  <c r="C1456" i="1"/>
  <c r="D1455" i="1"/>
  <c r="C1455" i="1"/>
  <c r="D1454" i="1"/>
  <c r="G1454" i="1" s="1"/>
  <c r="C1454" i="1"/>
  <c r="C1453" i="1"/>
  <c r="D1452" i="1"/>
  <c r="C1452" i="1"/>
  <c r="G1451" i="1"/>
  <c r="D1451" i="1"/>
  <c r="C1451" i="1"/>
  <c r="D1450" i="1"/>
  <c r="C1450" i="1"/>
  <c r="H1449" i="1"/>
  <c r="D1449" i="1"/>
  <c r="C1449" i="1"/>
  <c r="D1448" i="1"/>
  <c r="C1448" i="1"/>
  <c r="D1447" i="1"/>
  <c r="G1447" i="1" s="1"/>
  <c r="I1447" i="1" s="1"/>
  <c r="C1447" i="1"/>
  <c r="H1447" i="1" s="1"/>
  <c r="D1446" i="1"/>
  <c r="C1446" i="1"/>
  <c r="D1445" i="1"/>
  <c r="C1445" i="1"/>
  <c r="D1444" i="1"/>
  <c r="C1444" i="1"/>
  <c r="D1443" i="1"/>
  <c r="J1443" i="1" s="1"/>
  <c r="C1443" i="1"/>
  <c r="H1442" i="1"/>
  <c r="D1442" i="1"/>
  <c r="C1442" i="1"/>
  <c r="D1441" i="1"/>
  <c r="C1441" i="1"/>
  <c r="D1440" i="1"/>
  <c r="C1440" i="1"/>
  <c r="D1439" i="1"/>
  <c r="J1439" i="1" s="1"/>
  <c r="C1439" i="1"/>
  <c r="D1438" i="1"/>
  <c r="C1438" i="1"/>
  <c r="D1437"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D1387" i="1"/>
  <c r="C1387" i="1"/>
  <c r="D1386" i="1"/>
  <c r="C1386" i="1"/>
  <c r="D1385" i="1"/>
  <c r="C1385" i="1"/>
  <c r="D1384" i="1"/>
  <c r="C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H1356" i="1" s="1"/>
  <c r="C1356" i="1"/>
  <c r="D1355" i="1"/>
  <c r="C1355" i="1"/>
  <c r="G1354" i="1"/>
  <c r="D1354" i="1"/>
  <c r="H1354" i="1" s="1"/>
  <c r="C1354" i="1"/>
  <c r="D1353" i="1"/>
  <c r="H1353" i="1" s="1"/>
  <c r="C1353" i="1"/>
  <c r="D1352" i="1"/>
  <c r="C1352" i="1"/>
  <c r="D1351" i="1"/>
  <c r="H1351" i="1" s="1"/>
  <c r="C1351" i="1"/>
  <c r="D1350" i="1"/>
  <c r="H1350" i="1" s="1"/>
  <c r="C1350" i="1"/>
  <c r="D1349" i="1"/>
  <c r="C1349" i="1"/>
  <c r="G1349" i="1" s="1"/>
  <c r="D1348" i="1"/>
  <c r="D1347" i="1"/>
  <c r="C1347" i="1"/>
  <c r="G1347" i="1" s="1"/>
  <c r="G1346" i="1"/>
  <c r="D1346" i="1"/>
  <c r="H1346" i="1" s="1"/>
  <c r="C1346" i="1"/>
  <c r="D1345" i="1"/>
  <c r="C1345" i="1"/>
  <c r="D1344" i="1"/>
  <c r="H1344" i="1" s="1"/>
  <c r="C1344" i="1"/>
  <c r="D1343" i="1"/>
  <c r="H1343" i="1" s="1"/>
  <c r="C1343" i="1"/>
  <c r="D1342" i="1"/>
  <c r="C1342" i="1"/>
  <c r="G1342" i="1" s="1"/>
  <c r="D1341" i="1"/>
  <c r="H1341" i="1" s="1"/>
  <c r="C1341" i="1"/>
  <c r="D1340" i="1"/>
  <c r="C1340" i="1"/>
  <c r="D1339" i="1"/>
  <c r="C1339" i="1"/>
  <c r="G1339" i="1" s="1"/>
  <c r="G1338"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G1328" i="1"/>
  <c r="D1328" i="1"/>
  <c r="C1328" i="1"/>
  <c r="H1328" i="1" s="1"/>
  <c r="G1327" i="1"/>
  <c r="D1327" i="1"/>
  <c r="C1327" i="1"/>
  <c r="H1327" i="1" s="1"/>
  <c r="D1326" i="1"/>
  <c r="C1326" i="1"/>
  <c r="H1326" i="1" s="1"/>
  <c r="D1325" i="1"/>
  <c r="G1325" i="1" s="1"/>
  <c r="C1325" i="1"/>
  <c r="G1324" i="1"/>
  <c r="D1324" i="1"/>
  <c r="C1324" i="1"/>
  <c r="H1324" i="1" s="1"/>
  <c r="D1323" i="1"/>
  <c r="C1323" i="1"/>
  <c r="G1323" i="1" s="1"/>
  <c r="D1322" i="1"/>
  <c r="G1321" i="1"/>
  <c r="D1321" i="1"/>
  <c r="H1321" i="1" s="1"/>
  <c r="C1321" i="1"/>
  <c r="G1320" i="1"/>
  <c r="D1320" i="1"/>
  <c r="H1320" i="1" s="1"/>
  <c r="C1320" i="1"/>
  <c r="G1319" i="1"/>
  <c r="D1319" i="1"/>
  <c r="H1319" i="1" s="1"/>
  <c r="C1319" i="1"/>
  <c r="G1318" i="1"/>
  <c r="D1318" i="1"/>
  <c r="H1318" i="1" s="1"/>
  <c r="C1318" i="1"/>
  <c r="G1317" i="1"/>
  <c r="D1317" i="1"/>
  <c r="H1317" i="1" s="1"/>
  <c r="C1317" i="1"/>
  <c r="G1316" i="1"/>
  <c r="D1316" i="1"/>
  <c r="H1316" i="1" s="1"/>
  <c r="C1316" i="1"/>
  <c r="G1315" i="1"/>
  <c r="D1315" i="1"/>
  <c r="H1315" i="1" s="1"/>
  <c r="C1315" i="1"/>
  <c r="G1314" i="1"/>
  <c r="D1314" i="1"/>
  <c r="H1314" i="1" s="1"/>
  <c r="C1314" i="1"/>
  <c r="G1313" i="1"/>
  <c r="D1313" i="1"/>
  <c r="H1313" i="1" s="1"/>
  <c r="C1313" i="1"/>
  <c r="G1312" i="1"/>
  <c r="D1312" i="1"/>
  <c r="H1312" i="1" s="1"/>
  <c r="C1312" i="1"/>
  <c r="G1311" i="1"/>
  <c r="D1311" i="1"/>
  <c r="H1311" i="1" s="1"/>
  <c r="C1311" i="1"/>
  <c r="G1310" i="1"/>
  <c r="D1310" i="1"/>
  <c r="H1310" i="1" s="1"/>
  <c r="C1310" i="1"/>
  <c r="G1309" i="1"/>
  <c r="D1309" i="1"/>
  <c r="H1309" i="1" s="1"/>
  <c r="C1309" i="1"/>
  <c r="G1308" i="1"/>
  <c r="D1308" i="1"/>
  <c r="H1308" i="1" s="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G1300" i="1"/>
  <c r="D1300" i="1"/>
  <c r="H1300" i="1" s="1"/>
  <c r="C1300" i="1"/>
  <c r="G1298" i="1"/>
  <c r="D1298" i="1"/>
  <c r="H1298" i="1" s="1"/>
  <c r="C1298" i="1"/>
  <c r="D1297" i="1"/>
  <c r="H1297" i="1" s="1"/>
  <c r="C1297" i="1"/>
  <c r="G1297" i="1" s="1"/>
  <c r="D1296" i="1"/>
  <c r="C1296" i="1"/>
  <c r="G1296" i="1" s="1"/>
  <c r="G1295" i="1"/>
  <c r="D1295" i="1"/>
  <c r="C1295" i="1"/>
  <c r="D1294" i="1"/>
  <c r="H1294" i="1" s="1"/>
  <c r="C1294" i="1"/>
  <c r="D1293" i="1"/>
  <c r="C1293" i="1"/>
  <c r="G1293" i="1" s="1"/>
  <c r="D1292" i="1"/>
  <c r="H1292" i="1" s="1"/>
  <c r="C1292" i="1"/>
  <c r="D1291" i="1"/>
  <c r="C1291" i="1"/>
  <c r="G1291" i="1" s="1"/>
  <c r="D1290" i="1"/>
  <c r="H1290" i="1" s="1"/>
  <c r="C1290" i="1"/>
  <c r="G1289" i="1"/>
  <c r="D1289" i="1"/>
  <c r="C1289" i="1"/>
  <c r="D1288" i="1"/>
  <c r="H1288" i="1" s="1"/>
  <c r="C1288" i="1"/>
  <c r="D1287" i="1"/>
  <c r="C1287" i="1"/>
  <c r="G1287" i="1" s="1"/>
  <c r="G1286" i="1"/>
  <c r="D1286" i="1"/>
  <c r="H1286" i="1" s="1"/>
  <c r="C1286" i="1"/>
  <c r="G1285" i="1"/>
  <c r="D1285" i="1"/>
  <c r="H1285" i="1" s="1"/>
  <c r="C1285" i="1"/>
  <c r="D1284" i="1"/>
  <c r="C1284" i="1"/>
  <c r="G1284" i="1" s="1"/>
  <c r="G1283" i="1"/>
  <c r="D1283" i="1"/>
  <c r="C1283" i="1"/>
  <c r="G1282" i="1"/>
  <c r="D1282" i="1"/>
  <c r="H1282" i="1" s="1"/>
  <c r="C1282" i="1"/>
  <c r="D1281" i="1"/>
  <c r="H1281" i="1" s="1"/>
  <c r="C1281" i="1"/>
  <c r="G1281" i="1" s="1"/>
  <c r="D1280" i="1"/>
  <c r="H1280" i="1" s="1"/>
  <c r="C1280" i="1"/>
  <c r="G1280" i="1" s="1"/>
  <c r="G1279" i="1"/>
  <c r="D1279" i="1"/>
  <c r="C1279" i="1"/>
  <c r="D1278" i="1"/>
  <c r="C1278" i="1"/>
  <c r="G1278" i="1" s="1"/>
  <c r="D1277" i="1"/>
  <c r="H1277" i="1" s="1"/>
  <c r="C1277" i="1"/>
  <c r="D1276" i="1"/>
  <c r="C1276" i="1"/>
  <c r="G1276" i="1" s="1"/>
  <c r="G1275" i="1"/>
  <c r="D1275" i="1"/>
  <c r="H1275" i="1" s="1"/>
  <c r="C1275" i="1"/>
  <c r="G1274" i="1"/>
  <c r="D1274" i="1"/>
  <c r="H1274" i="1" s="1"/>
  <c r="C1274" i="1"/>
  <c r="D1273" i="1"/>
  <c r="H1273" i="1" s="1"/>
  <c r="C1273" i="1"/>
  <c r="D1272" i="1"/>
  <c r="C1272" i="1"/>
  <c r="G1272" i="1" s="1"/>
  <c r="G1271" i="1"/>
  <c r="D1271" i="1"/>
  <c r="H1271" i="1" s="1"/>
  <c r="C1271" i="1"/>
  <c r="G1270" i="1"/>
  <c r="D1270" i="1"/>
  <c r="H1270" i="1" s="1"/>
  <c r="C1270" i="1"/>
  <c r="D1269" i="1"/>
  <c r="C1269" i="1"/>
  <c r="G1269" i="1" s="1"/>
  <c r="G1268" i="1"/>
  <c r="D1268" i="1"/>
  <c r="C1268" i="1"/>
  <c r="G1267" i="1"/>
  <c r="D1267" i="1"/>
  <c r="H1267" i="1" s="1"/>
  <c r="C1267" i="1"/>
  <c r="D1266" i="1"/>
  <c r="H1266" i="1" s="1"/>
  <c r="C1266" i="1"/>
  <c r="G1266" i="1" s="1"/>
  <c r="D1265" i="1"/>
  <c r="H1265" i="1" s="1"/>
  <c r="C1265" i="1"/>
  <c r="D1264" i="1"/>
  <c r="C1264" i="1"/>
  <c r="D1263" i="1"/>
  <c r="C1263" i="1"/>
  <c r="G1263" i="1" s="1"/>
  <c r="D1262" i="1"/>
  <c r="H1262" i="1" s="1"/>
  <c r="C1262" i="1"/>
  <c r="D1261" i="1"/>
  <c r="C1261" i="1"/>
  <c r="G1261" i="1" s="1"/>
  <c r="G1260" i="1"/>
  <c r="D1260" i="1"/>
  <c r="H1260" i="1" s="1"/>
  <c r="C1260" i="1"/>
  <c r="G1259" i="1"/>
  <c r="D1259" i="1"/>
  <c r="H1259" i="1" s="1"/>
  <c r="C1259" i="1"/>
  <c r="D1258" i="1"/>
  <c r="H1258" i="1" s="1"/>
  <c r="C1258" i="1"/>
  <c r="D1257" i="1"/>
  <c r="C1257" i="1"/>
  <c r="G1257" i="1" s="1"/>
  <c r="G1256" i="1"/>
  <c r="D1256" i="1"/>
  <c r="H1256" i="1" s="1"/>
  <c r="C1256" i="1"/>
  <c r="G1255" i="1"/>
  <c r="D1255" i="1"/>
  <c r="H1255" i="1" s="1"/>
  <c r="C1255" i="1"/>
  <c r="D1254" i="1"/>
  <c r="C1254" i="1"/>
  <c r="G1254" i="1" s="1"/>
  <c r="G1253" i="1"/>
  <c r="D1253" i="1"/>
  <c r="C1253" i="1"/>
  <c r="G1252" i="1"/>
  <c r="D1252" i="1"/>
  <c r="H1252" i="1" s="1"/>
  <c r="C1252" i="1"/>
  <c r="D1251" i="1"/>
  <c r="H1251" i="1" s="1"/>
  <c r="C1251" i="1"/>
  <c r="G1251" i="1" s="1"/>
  <c r="D1250" i="1"/>
  <c r="H1250" i="1" s="1"/>
  <c r="C1250" i="1"/>
  <c r="G1249" i="1"/>
  <c r="D1249" i="1"/>
  <c r="C1249" i="1"/>
  <c r="D1248" i="1"/>
  <c r="H1248" i="1" s="1"/>
  <c r="C1248" i="1"/>
  <c r="D1247" i="1"/>
  <c r="C1247" i="1"/>
  <c r="G1247" i="1" s="1"/>
  <c r="D1246" i="1"/>
  <c r="H1246" i="1" s="1"/>
  <c r="C1246" i="1"/>
  <c r="D1245" i="1"/>
  <c r="C1245" i="1"/>
  <c r="G1245" i="1" s="1"/>
  <c r="D1244" i="1"/>
  <c r="H1244" i="1" s="1"/>
  <c r="C1244" i="1"/>
  <c r="D1243" i="1"/>
  <c r="H1243" i="1" s="1"/>
  <c r="C1243" i="1"/>
  <c r="D1242" i="1"/>
  <c r="C1242" i="1"/>
  <c r="G1242" i="1" s="1"/>
  <c r="G1241" i="1"/>
  <c r="D1241" i="1"/>
  <c r="H1241" i="1" s="1"/>
  <c r="C1241" i="1"/>
  <c r="D1240" i="1"/>
  <c r="C1240" i="1"/>
  <c r="D1239" i="1"/>
  <c r="C1239" i="1"/>
  <c r="G1239" i="1" s="1"/>
  <c r="G1238" i="1"/>
  <c r="D1238" i="1"/>
  <c r="H1238" i="1" s="1"/>
  <c r="C1238" i="1"/>
  <c r="D1237" i="1"/>
  <c r="C1237" i="1"/>
  <c r="D1236" i="1"/>
  <c r="D1234" i="1"/>
  <c r="C1234" i="1"/>
  <c r="D1233" i="1"/>
  <c r="H1233" i="1" s="1"/>
  <c r="C1233" i="1"/>
  <c r="D1232" i="1"/>
  <c r="C1232" i="1"/>
  <c r="D1231" i="1"/>
  <c r="H1231" i="1" s="1"/>
  <c r="C1231" i="1"/>
  <c r="D1230" i="1"/>
  <c r="C1230" i="1"/>
  <c r="D1229" i="1"/>
  <c r="C1229" i="1"/>
  <c r="D1228" i="1"/>
  <c r="C1228" i="1"/>
  <c r="C1227" i="1"/>
  <c r="D1226" i="1"/>
  <c r="H1226" i="1" s="1"/>
  <c r="C1226" i="1"/>
  <c r="D1225" i="1"/>
  <c r="H1225" i="1" s="1"/>
  <c r="C1225" i="1"/>
  <c r="D1224" i="1"/>
  <c r="H1224" i="1" s="1"/>
  <c r="C1224" i="1"/>
  <c r="D1223" i="1"/>
  <c r="H1223" i="1" s="1"/>
  <c r="C1223" i="1"/>
  <c r="D1221" i="1"/>
  <c r="H1221" i="1" s="1"/>
  <c r="C1221" i="1"/>
  <c r="D1220" i="1"/>
  <c r="H1220" i="1" s="1"/>
  <c r="C1220" i="1"/>
  <c r="D1219" i="1"/>
  <c r="H1219" i="1" s="1"/>
  <c r="C1219" i="1"/>
  <c r="D1218" i="1"/>
  <c r="C1218" i="1"/>
  <c r="D1217" i="1"/>
  <c r="C1217" i="1"/>
  <c r="D1216" i="1"/>
  <c r="C1216" i="1"/>
  <c r="D1213" i="1"/>
  <c r="C1213" i="1"/>
  <c r="G1213" i="1" s="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D1166" i="1"/>
  <c r="H1166" i="1" s="1"/>
  <c r="C1166" i="1"/>
  <c r="D1165" i="1"/>
  <c r="C1165" i="1"/>
  <c r="D1164" i="1"/>
  <c r="H1164" i="1" s="1"/>
  <c r="C1164" i="1"/>
  <c r="D1163" i="1"/>
  <c r="C1163" i="1"/>
  <c r="D1162" i="1"/>
  <c r="H1162" i="1" s="1"/>
  <c r="C1162" i="1"/>
  <c r="D1161" i="1"/>
  <c r="C1161" i="1"/>
  <c r="D1160" i="1"/>
  <c r="C1160" i="1"/>
  <c r="D1159" i="1"/>
  <c r="C1159" i="1"/>
  <c r="D1158" i="1"/>
  <c r="H1158" i="1" s="1"/>
  <c r="C1158" i="1"/>
  <c r="C1157" i="1"/>
  <c r="D1156" i="1"/>
  <c r="C1156" i="1"/>
  <c r="D1155" i="1"/>
  <c r="C1155" i="1"/>
  <c r="D1151" i="1"/>
  <c r="C1151" i="1"/>
  <c r="H1151" i="1" s="1"/>
  <c r="G1150" i="1"/>
  <c r="D1150" i="1"/>
  <c r="C1150" i="1"/>
  <c r="H1150" i="1" s="1"/>
  <c r="D1149" i="1"/>
  <c r="C1149" i="1"/>
  <c r="H1149" i="1" s="1"/>
  <c r="D1147" i="1"/>
  <c r="C1147" i="1"/>
  <c r="H1147" i="1" s="1"/>
  <c r="G1146" i="1"/>
  <c r="D1146" i="1"/>
  <c r="C1146" i="1"/>
  <c r="H1146" i="1" s="1"/>
  <c r="G1145" i="1"/>
  <c r="D1145" i="1"/>
  <c r="C1145" i="1"/>
  <c r="H1145" i="1" s="1"/>
  <c r="D1144" i="1"/>
  <c r="C1144" i="1"/>
  <c r="H1144" i="1" s="1"/>
  <c r="D1143" i="1"/>
  <c r="C1143" i="1"/>
  <c r="H1143" i="1" s="1"/>
  <c r="G1142" i="1"/>
  <c r="D1142" i="1"/>
  <c r="C1142" i="1"/>
  <c r="H1142" i="1" s="1"/>
  <c r="G1141" i="1"/>
  <c r="D1141" i="1"/>
  <c r="C1141" i="1"/>
  <c r="H1141" i="1" s="1"/>
  <c r="D1140" i="1"/>
  <c r="C1140" i="1"/>
  <c r="H1140" i="1" s="1"/>
  <c r="D1139" i="1"/>
  <c r="C1139" i="1"/>
  <c r="H1139" i="1" s="1"/>
  <c r="D1138" i="1"/>
  <c r="C1138" i="1"/>
  <c r="D1137" i="1"/>
  <c r="C1137" i="1"/>
  <c r="D1136" i="1"/>
  <c r="C1136" i="1"/>
  <c r="D1135" i="1"/>
  <c r="C1135" i="1"/>
  <c r="G1135" i="1" s="1"/>
  <c r="D1134" i="1"/>
  <c r="H1134" i="1" s="1"/>
  <c r="C1134" i="1"/>
  <c r="H1133" i="1"/>
  <c r="D1133" i="1"/>
  <c r="C1133" i="1"/>
  <c r="G1133" i="1" s="1"/>
  <c r="D1132" i="1"/>
  <c r="C1132" i="1"/>
  <c r="D1131" i="1"/>
  <c r="C1131" i="1"/>
  <c r="G1131" i="1" s="1"/>
  <c r="H1130" i="1"/>
  <c r="D1130" i="1"/>
  <c r="C1130" i="1"/>
  <c r="D1129" i="1"/>
  <c r="H1129" i="1" s="1"/>
  <c r="C1129" i="1"/>
  <c r="D1128" i="1"/>
  <c r="C1128" i="1"/>
  <c r="D1127" i="1"/>
  <c r="D1126" i="1"/>
  <c r="C1126" i="1"/>
  <c r="G1125" i="1"/>
  <c r="D1125" i="1"/>
  <c r="C1125" i="1"/>
  <c r="H1125" i="1" s="1"/>
  <c r="D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D1112" i="1"/>
  <c r="D1111" i="1"/>
  <c r="C1111" i="1"/>
  <c r="G1111" i="1" s="1"/>
  <c r="D1110" i="1"/>
  <c r="C1110" i="1"/>
  <c r="D1109" i="1"/>
  <c r="C1109" i="1"/>
  <c r="G1109" i="1" s="1"/>
  <c r="H1108" i="1"/>
  <c r="D1108" i="1"/>
  <c r="C1108" i="1"/>
  <c r="D1107" i="1"/>
  <c r="H1107" i="1" s="1"/>
  <c r="C1107" i="1"/>
  <c r="D1106" i="1"/>
  <c r="C1106" i="1"/>
  <c r="D1105" i="1"/>
  <c r="C1105" i="1"/>
  <c r="G1105" i="1" s="1"/>
  <c r="D1104" i="1"/>
  <c r="H1104" i="1" s="1"/>
  <c r="C1104" i="1"/>
  <c r="H1103" i="1"/>
  <c r="D1103" i="1"/>
  <c r="C1103" i="1"/>
  <c r="G1103" i="1" s="1"/>
  <c r="D1102" i="1"/>
  <c r="C1102" i="1"/>
  <c r="D1101" i="1"/>
  <c r="H1101" i="1" s="1"/>
  <c r="C1101" i="1"/>
  <c r="H1100" i="1"/>
  <c r="D1100" i="1"/>
  <c r="C1100" i="1"/>
  <c r="G1100" i="1" s="1"/>
  <c r="D1099" i="1"/>
  <c r="C1099" i="1"/>
  <c r="H1099" i="1" s="1"/>
  <c r="D1098" i="1"/>
  <c r="C1098" i="1"/>
  <c r="G1098" i="1" s="1"/>
  <c r="D1097" i="1"/>
  <c r="H1097" i="1" s="1"/>
  <c r="C1097" i="1"/>
  <c r="D1096" i="1"/>
  <c r="D1095" i="1"/>
  <c r="C1095" i="1"/>
  <c r="H1095" i="1" s="1"/>
  <c r="D1094" i="1"/>
  <c r="C1094" i="1"/>
  <c r="G1094" i="1" s="1"/>
  <c r="D1093" i="1"/>
  <c r="H1093" i="1" s="1"/>
  <c r="C1093" i="1"/>
  <c r="H1092" i="1"/>
  <c r="D1092" i="1"/>
  <c r="C1092" i="1"/>
  <c r="G1092" i="1" s="1"/>
  <c r="D1091" i="1"/>
  <c r="C1091" i="1"/>
  <c r="H1091" i="1" s="1"/>
  <c r="D1090" i="1"/>
  <c r="C1090" i="1"/>
  <c r="G1090" i="1" s="1"/>
  <c r="D1089" i="1"/>
  <c r="H1089" i="1" s="1"/>
  <c r="C1089" i="1"/>
  <c r="H1088" i="1"/>
  <c r="D1088" i="1"/>
  <c r="C1088" i="1"/>
  <c r="G1088" i="1" s="1"/>
  <c r="D1087" i="1"/>
  <c r="C1087" i="1"/>
  <c r="H1087" i="1" s="1"/>
  <c r="D1086" i="1"/>
  <c r="C1086" i="1"/>
  <c r="G1086" i="1" s="1"/>
  <c r="D1085" i="1"/>
  <c r="H1085" i="1" s="1"/>
  <c r="C1085" i="1"/>
  <c r="H1084" i="1"/>
  <c r="D1084" i="1"/>
  <c r="C1084" i="1"/>
  <c r="G1084" i="1" s="1"/>
  <c r="D1083" i="1"/>
  <c r="C1083" i="1"/>
  <c r="H1083" i="1" s="1"/>
  <c r="D1082" i="1"/>
  <c r="C1082" i="1"/>
  <c r="G1082" i="1" s="1"/>
  <c r="D1081" i="1"/>
  <c r="H1081" i="1" s="1"/>
  <c r="C1081" i="1"/>
  <c r="H1080" i="1"/>
  <c r="D1080" i="1"/>
  <c r="C1080" i="1"/>
  <c r="G1080" i="1" s="1"/>
  <c r="D1079" i="1"/>
  <c r="C1079" i="1"/>
  <c r="H1079" i="1" s="1"/>
  <c r="D1078" i="1"/>
  <c r="C1078" i="1"/>
  <c r="G1078" i="1" s="1"/>
  <c r="D1077" i="1"/>
  <c r="H1077" i="1" s="1"/>
  <c r="C1077" i="1"/>
  <c r="H1076" i="1"/>
  <c r="D1076" i="1"/>
  <c r="C1076" i="1"/>
  <c r="G1076" i="1" s="1"/>
  <c r="D1075" i="1"/>
  <c r="C1075" i="1"/>
  <c r="H1075" i="1" s="1"/>
  <c r="D1074" i="1"/>
  <c r="C1074" i="1"/>
  <c r="G1074" i="1" s="1"/>
  <c r="D1073" i="1"/>
  <c r="H1073" i="1" s="1"/>
  <c r="C1073" i="1"/>
  <c r="H1072" i="1"/>
  <c r="D1072" i="1"/>
  <c r="C1072" i="1"/>
  <c r="G1072" i="1" s="1"/>
  <c r="D1071" i="1"/>
  <c r="C1071" i="1"/>
  <c r="H1071" i="1" s="1"/>
  <c r="D1070" i="1"/>
  <c r="C1070" i="1"/>
  <c r="G1070" i="1" s="1"/>
  <c r="D1069" i="1"/>
  <c r="H1069" i="1" s="1"/>
  <c r="C1069" i="1"/>
  <c r="H1068" i="1"/>
  <c r="D1068" i="1"/>
  <c r="C1068" i="1"/>
  <c r="G1068" i="1" s="1"/>
  <c r="D1067" i="1"/>
  <c r="C1067" i="1"/>
  <c r="H1067" i="1" s="1"/>
  <c r="D1066" i="1"/>
  <c r="C1066" i="1"/>
  <c r="G1066" i="1" s="1"/>
  <c r="D1064" i="1"/>
  <c r="C1064" i="1"/>
  <c r="G1063" i="1"/>
  <c r="D1063" i="1"/>
  <c r="C1063" i="1"/>
  <c r="D1062" i="1"/>
  <c r="G1062" i="1" s="1"/>
  <c r="C1062" i="1"/>
  <c r="D1061" i="1"/>
  <c r="C1061" i="1"/>
  <c r="G1061" i="1" s="1"/>
  <c r="D1060" i="1"/>
  <c r="C1060" i="1"/>
  <c r="G1060" i="1" s="1"/>
  <c r="D1059" i="1"/>
  <c r="C1059" i="1"/>
  <c r="G1059" i="1" s="1"/>
  <c r="G1058" i="1"/>
  <c r="D1058" i="1"/>
  <c r="H1058" i="1" s="1"/>
  <c r="C1058" i="1"/>
  <c r="H1057" i="1"/>
  <c r="G1057" i="1"/>
  <c r="D1057" i="1"/>
  <c r="C1057" i="1"/>
  <c r="D1056" i="1"/>
  <c r="D1055" i="1"/>
  <c r="H1055" i="1" s="1"/>
  <c r="C1055" i="1"/>
  <c r="D1054" i="1"/>
  <c r="C1054" i="1"/>
  <c r="D1053" i="1"/>
  <c r="H1053" i="1" s="1"/>
  <c r="C1053" i="1"/>
  <c r="D1052" i="1"/>
  <c r="C1052" i="1"/>
  <c r="D1051" i="1"/>
  <c r="H1051" i="1" s="1"/>
  <c r="C1051" i="1"/>
  <c r="D1050" i="1"/>
  <c r="C1050" i="1"/>
  <c r="D1049" i="1"/>
  <c r="H1049" i="1" s="1"/>
  <c r="C1049" i="1"/>
  <c r="D1048" i="1"/>
  <c r="H1045" i="1"/>
  <c r="G1045" i="1"/>
  <c r="D1045" i="1"/>
  <c r="C1045" i="1"/>
  <c r="H1044" i="1"/>
  <c r="G1044" i="1"/>
  <c r="D1044" i="1"/>
  <c r="C1044" i="1"/>
  <c r="H1043" i="1"/>
  <c r="G1043" i="1"/>
  <c r="D1043" i="1"/>
  <c r="C1043" i="1"/>
  <c r="D1042" i="1"/>
  <c r="C1042" i="1"/>
  <c r="D1041" i="1"/>
  <c r="D1040" i="1"/>
  <c r="C1040" i="1"/>
  <c r="H1040" i="1" s="1"/>
  <c r="D1039" i="1"/>
  <c r="C1039" i="1"/>
  <c r="G1039" i="1" s="1"/>
  <c r="G1038" i="1"/>
  <c r="D1038" i="1"/>
  <c r="C1038" i="1"/>
  <c r="H1038" i="1" s="1"/>
  <c r="D1037" i="1"/>
  <c r="G1037" i="1" s="1"/>
  <c r="C1037" i="1"/>
  <c r="D1036" i="1"/>
  <c r="C1036" i="1"/>
  <c r="H1036" i="1" s="1"/>
  <c r="D1035" i="1"/>
  <c r="C1035" i="1"/>
  <c r="D1034" i="1"/>
  <c r="D1033" i="1"/>
  <c r="C1033" i="1"/>
  <c r="D1032" i="1"/>
  <c r="C1032" i="1"/>
  <c r="H1031" i="1"/>
  <c r="D1031" i="1"/>
  <c r="G1031" i="1" s="1"/>
  <c r="C1031" i="1"/>
  <c r="D1030" i="1"/>
  <c r="D1029" i="1"/>
  <c r="C1029" i="1"/>
  <c r="H1029" i="1" s="1"/>
  <c r="D1028" i="1"/>
  <c r="C1028" i="1"/>
  <c r="D1027" i="1"/>
  <c r="G1027" i="1" s="1"/>
  <c r="C1027" i="1"/>
  <c r="D1026" i="1"/>
  <c r="C1026" i="1"/>
  <c r="H1026" i="1" s="1"/>
  <c r="D1025" i="1"/>
  <c r="C1025" i="1"/>
  <c r="G1024" i="1"/>
  <c r="D1024" i="1"/>
  <c r="C1024" i="1"/>
  <c r="H1024" i="1" s="1"/>
  <c r="D1023" i="1"/>
  <c r="D1022" i="1"/>
  <c r="C1022" i="1"/>
  <c r="D1021" i="1"/>
  <c r="G1021" i="1" s="1"/>
  <c r="C1021" i="1"/>
  <c r="D1020" i="1"/>
  <c r="G1020" i="1" s="1"/>
  <c r="C1020" i="1"/>
  <c r="D1019" i="1"/>
  <c r="C1019" i="1"/>
  <c r="H1018" i="1"/>
  <c r="D1018" i="1"/>
  <c r="C1018" i="1"/>
  <c r="G1018" i="1" s="1"/>
  <c r="D1017" i="1"/>
  <c r="H1017" i="1" s="1"/>
  <c r="C1017" i="1"/>
  <c r="D1016" i="1"/>
  <c r="G1016" i="1" s="1"/>
  <c r="C1016" i="1"/>
  <c r="D1015" i="1"/>
  <c r="G1015" i="1" s="1"/>
  <c r="C1015" i="1"/>
  <c r="D1014" i="1"/>
  <c r="G1014" i="1" s="1"/>
  <c r="C1014" i="1"/>
  <c r="D1013" i="1"/>
  <c r="G1013" i="1" s="1"/>
  <c r="C1013" i="1"/>
  <c r="D1012" i="1"/>
  <c r="C1012" i="1"/>
  <c r="H1011" i="1"/>
  <c r="D1011" i="1"/>
  <c r="C1011" i="1"/>
  <c r="G1011" i="1" s="1"/>
  <c r="H1010" i="1"/>
  <c r="D1010" i="1"/>
  <c r="C1010" i="1"/>
  <c r="G1010" i="1" s="1"/>
  <c r="H1009" i="1"/>
  <c r="D1009" i="1"/>
  <c r="C1009" i="1"/>
  <c r="G1009" i="1" s="1"/>
  <c r="D1008" i="1"/>
  <c r="C1008" i="1"/>
  <c r="D1007" i="1"/>
  <c r="D1006" i="1"/>
  <c r="C1006" i="1"/>
  <c r="H1006" i="1" s="1"/>
  <c r="D1005" i="1"/>
  <c r="C1005" i="1"/>
  <c r="H1005" i="1" s="1"/>
  <c r="D1004" i="1"/>
  <c r="C1004" i="1"/>
  <c r="H1004" i="1" s="1"/>
  <c r="D1003" i="1"/>
  <c r="C1003" i="1"/>
  <c r="D1002" i="1"/>
  <c r="C1002" i="1"/>
  <c r="D1001" i="1"/>
  <c r="C1001" i="1"/>
  <c r="D1000" i="1"/>
  <c r="C1000" i="1"/>
  <c r="D999" i="1"/>
  <c r="C999" i="1"/>
  <c r="D998" i="1"/>
  <c r="C998" i="1"/>
  <c r="D996" i="1"/>
  <c r="C996" i="1"/>
  <c r="D995" i="1"/>
  <c r="C995" i="1"/>
  <c r="G995" i="1" s="1"/>
  <c r="D994" i="1"/>
  <c r="H994" i="1" s="1"/>
  <c r="C994" i="1"/>
  <c r="G994" i="1" s="1"/>
  <c r="D993" i="1"/>
  <c r="C993" i="1"/>
  <c r="D992" i="1"/>
  <c r="C992" i="1"/>
  <c r="C991" i="1"/>
  <c r="D989" i="1"/>
  <c r="C989" i="1"/>
  <c r="D988" i="1"/>
  <c r="C988" i="1"/>
  <c r="D987" i="1"/>
  <c r="C987" i="1"/>
  <c r="D986" i="1"/>
  <c r="C986"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H917" i="1" s="1"/>
  <c r="G916" i="1"/>
  <c r="D916" i="1"/>
  <c r="C916" i="1"/>
  <c r="H916" i="1" s="1"/>
  <c r="G915" i="1"/>
  <c r="D915" i="1"/>
  <c r="C915" i="1"/>
  <c r="H915" i="1" s="1"/>
  <c r="D914" i="1"/>
  <c r="C914" i="1"/>
  <c r="H914" i="1" s="1"/>
  <c r="D913" i="1"/>
  <c r="C913" i="1"/>
  <c r="G913" i="1" s="1"/>
  <c r="G912" i="1"/>
  <c r="D912" i="1"/>
  <c r="C912" i="1"/>
  <c r="H912" i="1" s="1"/>
  <c r="D911" i="1"/>
  <c r="G911" i="1" s="1"/>
  <c r="C911" i="1"/>
  <c r="D910" i="1"/>
  <c r="C910" i="1"/>
  <c r="H910" i="1" s="1"/>
  <c r="D909" i="1"/>
  <c r="C909" i="1"/>
  <c r="G909" i="1" s="1"/>
  <c r="G908" i="1"/>
  <c r="D908" i="1"/>
  <c r="C908" i="1"/>
  <c r="H908" i="1" s="1"/>
  <c r="D907" i="1"/>
  <c r="G907" i="1" s="1"/>
  <c r="C907" i="1"/>
  <c r="D906" i="1"/>
  <c r="C906" i="1"/>
  <c r="H906" i="1" s="1"/>
  <c r="D905" i="1"/>
  <c r="C905" i="1"/>
  <c r="G905" i="1" s="1"/>
  <c r="G904" i="1"/>
  <c r="D904" i="1"/>
  <c r="C904" i="1"/>
  <c r="H904" i="1" s="1"/>
  <c r="D903" i="1"/>
  <c r="G903" i="1" s="1"/>
  <c r="C903" i="1"/>
  <c r="D902" i="1"/>
  <c r="C902" i="1"/>
  <c r="H902" i="1" s="1"/>
  <c r="D901" i="1"/>
  <c r="C901" i="1"/>
  <c r="G901" i="1" s="1"/>
  <c r="G900" i="1"/>
  <c r="D900" i="1"/>
  <c r="C900" i="1"/>
  <c r="H900" i="1" s="1"/>
  <c r="D899" i="1"/>
  <c r="G899" i="1" s="1"/>
  <c r="C899" i="1"/>
  <c r="D898" i="1"/>
  <c r="C898" i="1"/>
  <c r="H898" i="1" s="1"/>
  <c r="D897" i="1"/>
  <c r="C897" i="1"/>
  <c r="G897" i="1" s="1"/>
  <c r="G896" i="1"/>
  <c r="D896" i="1"/>
  <c r="C896" i="1"/>
  <c r="H896" i="1" s="1"/>
  <c r="D895" i="1"/>
  <c r="G895" i="1" s="1"/>
  <c r="C895" i="1"/>
  <c r="D894" i="1"/>
  <c r="C894" i="1"/>
  <c r="H894" i="1" s="1"/>
  <c r="D893" i="1"/>
  <c r="C893" i="1"/>
  <c r="G893" i="1" s="1"/>
  <c r="G892" i="1"/>
  <c r="D892" i="1"/>
  <c r="C892" i="1"/>
  <c r="H892" i="1" s="1"/>
  <c r="D891" i="1"/>
  <c r="G891" i="1" s="1"/>
  <c r="C891" i="1"/>
  <c r="D890" i="1"/>
  <c r="C890" i="1"/>
  <c r="H890" i="1" s="1"/>
  <c r="D889" i="1"/>
  <c r="C889" i="1"/>
  <c r="G889" i="1" s="1"/>
  <c r="G888" i="1"/>
  <c r="D888" i="1"/>
  <c r="C888" i="1"/>
  <c r="H888" i="1" s="1"/>
  <c r="D887" i="1"/>
  <c r="G887" i="1" s="1"/>
  <c r="C887" i="1"/>
  <c r="D886" i="1"/>
  <c r="C886" i="1"/>
  <c r="D885" i="1"/>
  <c r="C885" i="1"/>
  <c r="G885" i="1" s="1"/>
  <c r="G884" i="1"/>
  <c r="D884" i="1"/>
  <c r="C884" i="1"/>
  <c r="H884" i="1" s="1"/>
  <c r="D883" i="1"/>
  <c r="G883" i="1" s="1"/>
  <c r="C883" i="1"/>
  <c r="D882" i="1"/>
  <c r="C882" i="1"/>
  <c r="D881" i="1"/>
  <c r="C881" i="1"/>
  <c r="G881" i="1" s="1"/>
  <c r="G880" i="1"/>
  <c r="D880" i="1"/>
  <c r="C880" i="1"/>
  <c r="H880" i="1" s="1"/>
  <c r="D879" i="1"/>
  <c r="G879" i="1" s="1"/>
  <c r="C879" i="1"/>
  <c r="D878" i="1"/>
  <c r="C878" i="1"/>
  <c r="D877" i="1"/>
  <c r="C877" i="1"/>
  <c r="G877" i="1" s="1"/>
  <c r="G876" i="1"/>
  <c r="D876" i="1"/>
  <c r="C876" i="1"/>
  <c r="H876" i="1" s="1"/>
  <c r="D875" i="1"/>
  <c r="G875" i="1" s="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H833" i="1"/>
  <c r="D833" i="1"/>
  <c r="G833" i="1" s="1"/>
  <c r="C833" i="1"/>
  <c r="D832" i="1"/>
  <c r="G832" i="1" s="1"/>
  <c r="C832" i="1"/>
  <c r="H831" i="1"/>
  <c r="D831" i="1"/>
  <c r="G831" i="1" s="1"/>
  <c r="C831" i="1"/>
  <c r="D830" i="1"/>
  <c r="G830" i="1" s="1"/>
  <c r="C830" i="1"/>
  <c r="H829" i="1"/>
  <c r="D829" i="1"/>
  <c r="G829" i="1" s="1"/>
  <c r="C829" i="1"/>
  <c r="D828" i="1"/>
  <c r="G828" i="1" s="1"/>
  <c r="C828" i="1"/>
  <c r="H827" i="1"/>
  <c r="D827" i="1"/>
  <c r="G827" i="1" s="1"/>
  <c r="C827" i="1"/>
  <c r="D826" i="1"/>
  <c r="G826" i="1" s="1"/>
  <c r="C826" i="1"/>
  <c r="H825" i="1"/>
  <c r="D825" i="1"/>
  <c r="G825" i="1" s="1"/>
  <c r="C825" i="1"/>
  <c r="D824" i="1"/>
  <c r="G824" i="1" s="1"/>
  <c r="C824" i="1"/>
  <c r="H823" i="1"/>
  <c r="D823" i="1"/>
  <c r="G823" i="1" s="1"/>
  <c r="C823" i="1"/>
  <c r="D822" i="1"/>
  <c r="G822" i="1" s="1"/>
  <c r="C822" i="1"/>
  <c r="H821" i="1"/>
  <c r="D821" i="1"/>
  <c r="G821" i="1" s="1"/>
  <c r="C821" i="1"/>
  <c r="D820" i="1"/>
  <c r="G820" i="1" s="1"/>
  <c r="C820" i="1"/>
  <c r="H819" i="1"/>
  <c r="D819" i="1"/>
  <c r="G819" i="1" s="1"/>
  <c r="C819" i="1"/>
  <c r="D818" i="1"/>
  <c r="G818" i="1" s="1"/>
  <c r="C818" i="1"/>
  <c r="H817" i="1"/>
  <c r="D817" i="1"/>
  <c r="G817" i="1" s="1"/>
  <c r="C817" i="1"/>
  <c r="D816" i="1"/>
  <c r="G816" i="1" s="1"/>
  <c r="C816" i="1"/>
  <c r="H815" i="1"/>
  <c r="D815" i="1"/>
  <c r="G815" i="1" s="1"/>
  <c r="C815" i="1"/>
  <c r="D814" i="1"/>
  <c r="G814" i="1" s="1"/>
  <c r="C814" i="1"/>
  <c r="H813" i="1"/>
  <c r="D813" i="1"/>
  <c r="G813" i="1" s="1"/>
  <c r="C813" i="1"/>
  <c r="D812" i="1"/>
  <c r="G812" i="1" s="1"/>
  <c r="C812" i="1"/>
  <c r="H811" i="1"/>
  <c r="D811" i="1"/>
  <c r="G811" i="1" s="1"/>
  <c r="C811" i="1"/>
  <c r="D810" i="1"/>
  <c r="G810" i="1" s="1"/>
  <c r="C810" i="1"/>
  <c r="D809" i="1"/>
  <c r="H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G729" i="1" s="1"/>
  <c r="C729" i="1"/>
  <c r="H728" i="1"/>
  <c r="D728" i="1"/>
  <c r="G728" i="1" s="1"/>
  <c r="C728" i="1"/>
  <c r="H727"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D720" i="1"/>
  <c r="G720" i="1" s="1"/>
  <c r="C720" i="1"/>
  <c r="D719" i="1"/>
  <c r="C719" i="1"/>
  <c r="D718" i="1"/>
  <c r="H718" i="1" s="1"/>
  <c r="C718" i="1"/>
  <c r="G718" i="1" s="1"/>
  <c r="D717" i="1"/>
  <c r="H717" i="1" s="1"/>
  <c r="C717" i="1"/>
  <c r="G717" i="1" s="1"/>
  <c r="D716" i="1"/>
  <c r="H716" i="1" s="1"/>
  <c r="C716" i="1"/>
  <c r="G716" i="1" s="1"/>
  <c r="D715" i="1"/>
  <c r="C715" i="1"/>
  <c r="H714" i="1"/>
  <c r="D714" i="1"/>
  <c r="G714" i="1" s="1"/>
  <c r="C714" i="1"/>
  <c r="D713" i="1"/>
  <c r="C713" i="1"/>
  <c r="D712" i="1"/>
  <c r="H712" i="1" s="1"/>
  <c r="C712" i="1"/>
  <c r="D711" i="1"/>
  <c r="G711" i="1" s="1"/>
  <c r="C711" i="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G652" i="1"/>
  <c r="D652" i="1"/>
  <c r="C652" i="1"/>
  <c r="H652" i="1" s="1"/>
  <c r="G651" i="1"/>
  <c r="D651" i="1"/>
  <c r="C651" i="1"/>
  <c r="H651" i="1" s="1"/>
  <c r="G650" i="1"/>
  <c r="D650" i="1"/>
  <c r="C650" i="1"/>
  <c r="H650" i="1" s="1"/>
  <c r="D649" i="1"/>
  <c r="C649" i="1"/>
  <c r="H649" i="1" s="1"/>
  <c r="D648" i="1"/>
  <c r="C648" i="1"/>
  <c r="D647" i="1"/>
  <c r="G647" i="1" s="1"/>
  <c r="C647" i="1"/>
  <c r="H646" i="1"/>
  <c r="D646" i="1"/>
  <c r="G646" i="1" s="1"/>
  <c r="C646" i="1"/>
  <c r="D644" i="1"/>
  <c r="C644" i="1"/>
  <c r="D643" i="1"/>
  <c r="H643" i="1" s="1"/>
  <c r="C643" i="1"/>
  <c r="D642" i="1"/>
  <c r="C642" i="1"/>
  <c r="D641" i="1"/>
  <c r="H641" i="1" s="1"/>
  <c r="C641" i="1"/>
  <c r="H632" i="1"/>
  <c r="D632" i="1"/>
  <c r="G632" i="1" s="1"/>
  <c r="C632" i="1"/>
  <c r="D631" i="1"/>
  <c r="G631" i="1" s="1"/>
  <c r="C631" i="1"/>
  <c r="H628" i="1"/>
  <c r="D628" i="1"/>
  <c r="G628" i="1" s="1"/>
  <c r="C628" i="1"/>
  <c r="D627" i="1"/>
  <c r="G627" i="1" s="1"/>
  <c r="C627" i="1"/>
  <c r="H626" i="1"/>
  <c r="D626" i="1"/>
  <c r="G626" i="1" s="1"/>
  <c r="C626" i="1"/>
  <c r="D625" i="1"/>
  <c r="G625" i="1" s="1"/>
  <c r="C625" i="1"/>
  <c r="H624" i="1"/>
  <c r="D624" i="1"/>
  <c r="G624" i="1" s="1"/>
  <c r="C624" i="1"/>
  <c r="D623" i="1"/>
  <c r="G623" i="1" s="1"/>
  <c r="C623" i="1"/>
  <c r="H622" i="1"/>
  <c r="D622" i="1"/>
  <c r="G622" i="1" s="1"/>
  <c r="C622" i="1"/>
  <c r="D621" i="1"/>
  <c r="G621" i="1" s="1"/>
  <c r="C621" i="1"/>
  <c r="H620" i="1"/>
  <c r="D620" i="1"/>
  <c r="G620" i="1" s="1"/>
  <c r="C620" i="1"/>
  <c r="D618" i="1"/>
  <c r="C618" i="1"/>
  <c r="H618" i="1" s="1"/>
  <c r="D617" i="1"/>
  <c r="C617" i="1"/>
  <c r="H617" i="1" s="1"/>
  <c r="G616" i="1"/>
  <c r="D616" i="1"/>
  <c r="C616" i="1"/>
  <c r="H616" i="1" s="1"/>
  <c r="G615" i="1"/>
  <c r="D615" i="1"/>
  <c r="C615" i="1"/>
  <c r="H615" i="1" s="1"/>
  <c r="D614" i="1"/>
  <c r="C614" i="1"/>
  <c r="H614" i="1" s="1"/>
  <c r="D613" i="1"/>
  <c r="C613" i="1"/>
  <c r="H613" i="1" s="1"/>
  <c r="G612" i="1"/>
  <c r="D612" i="1"/>
  <c r="C612" i="1"/>
  <c r="H612" i="1" s="1"/>
  <c r="D611" i="1"/>
  <c r="H610" i="1"/>
  <c r="D610" i="1"/>
  <c r="C610" i="1"/>
  <c r="G610" i="1" s="1"/>
  <c r="D609" i="1"/>
  <c r="H609" i="1" s="1"/>
  <c r="C609" i="1"/>
  <c r="H608" i="1"/>
  <c r="D608" i="1"/>
  <c r="C608" i="1"/>
  <c r="G608" i="1" s="1"/>
  <c r="D607" i="1"/>
  <c r="H607" i="1" s="1"/>
  <c r="C607" i="1"/>
  <c r="H606" i="1"/>
  <c r="D606" i="1"/>
  <c r="C606" i="1"/>
  <c r="G606" i="1" s="1"/>
  <c r="D605" i="1"/>
  <c r="H605" i="1" s="1"/>
  <c r="C605" i="1"/>
  <c r="H604" i="1"/>
  <c r="D604" i="1"/>
  <c r="C604" i="1"/>
  <c r="G604" i="1" s="1"/>
  <c r="D603" i="1"/>
  <c r="H603" i="1" s="1"/>
  <c r="C603" i="1"/>
  <c r="H602" i="1"/>
  <c r="D602" i="1"/>
  <c r="C602" i="1"/>
  <c r="G602" i="1" s="1"/>
  <c r="D601" i="1"/>
  <c r="H601" i="1" s="1"/>
  <c r="C601" i="1"/>
  <c r="H600" i="1"/>
  <c r="D600" i="1"/>
  <c r="C600" i="1"/>
  <c r="G600" i="1" s="1"/>
  <c r="D599" i="1"/>
  <c r="H599" i="1" s="1"/>
  <c r="C599" i="1"/>
  <c r="H598" i="1"/>
  <c r="D598" i="1"/>
  <c r="C598" i="1"/>
  <c r="G598" i="1" s="1"/>
  <c r="D597" i="1"/>
  <c r="H597" i="1" s="1"/>
  <c r="C597" i="1"/>
  <c r="H596" i="1"/>
  <c r="D596" i="1"/>
  <c r="C596" i="1"/>
  <c r="G596" i="1" s="1"/>
  <c r="D595" i="1"/>
  <c r="H595" i="1" s="1"/>
  <c r="C595" i="1"/>
  <c r="H594" i="1"/>
  <c r="D594" i="1"/>
  <c r="C594" i="1"/>
  <c r="G594" i="1" s="1"/>
  <c r="D593" i="1"/>
  <c r="H593" i="1" s="1"/>
  <c r="C593" i="1"/>
  <c r="H592" i="1"/>
  <c r="D592" i="1"/>
  <c r="C592" i="1"/>
  <c r="G592" i="1" s="1"/>
  <c r="D591" i="1"/>
  <c r="H591" i="1" s="1"/>
  <c r="C591" i="1"/>
  <c r="H590" i="1"/>
  <c r="D590" i="1"/>
  <c r="C590" i="1"/>
  <c r="G590" i="1" s="1"/>
  <c r="D589" i="1"/>
  <c r="H589" i="1" s="1"/>
  <c r="C589" i="1"/>
  <c r="H588" i="1"/>
  <c r="D588" i="1"/>
  <c r="C588" i="1"/>
  <c r="G588" i="1" s="1"/>
  <c r="D586" i="1"/>
  <c r="C586" i="1"/>
  <c r="H586" i="1" s="1"/>
  <c r="D585" i="1"/>
  <c r="C585" i="1"/>
  <c r="H585" i="1" s="1"/>
  <c r="G584" i="1"/>
  <c r="D584" i="1"/>
  <c r="C584" i="1"/>
  <c r="H584" i="1" s="1"/>
  <c r="G583" i="1"/>
  <c r="D583" i="1"/>
  <c r="C583" i="1"/>
  <c r="H583" i="1" s="1"/>
  <c r="D582" i="1"/>
  <c r="C582" i="1"/>
  <c r="H582" i="1" s="1"/>
  <c r="D581" i="1"/>
  <c r="C581" i="1"/>
  <c r="H581" i="1" s="1"/>
  <c r="G580" i="1"/>
  <c r="D580" i="1"/>
  <c r="C580" i="1"/>
  <c r="H580" i="1" s="1"/>
  <c r="G579" i="1"/>
  <c r="D579" i="1"/>
  <c r="C579" i="1"/>
  <c r="H579" i="1" s="1"/>
  <c r="D578" i="1"/>
  <c r="C578" i="1"/>
  <c r="H578" i="1" s="1"/>
  <c r="D577" i="1"/>
  <c r="C577" i="1"/>
  <c r="H577" i="1" s="1"/>
  <c r="G576" i="1"/>
  <c r="D576" i="1"/>
  <c r="C576" i="1"/>
  <c r="H576" i="1" s="1"/>
  <c r="G575" i="1"/>
  <c r="D575" i="1"/>
  <c r="C575" i="1"/>
  <c r="H575" i="1" s="1"/>
  <c r="D573" i="1"/>
  <c r="C573" i="1"/>
  <c r="H573" i="1" s="1"/>
  <c r="D572" i="1"/>
  <c r="C572" i="1"/>
  <c r="H572" i="1" s="1"/>
  <c r="G571" i="1"/>
  <c r="D571" i="1"/>
  <c r="C571" i="1"/>
  <c r="H571" i="1" s="1"/>
  <c r="G570" i="1"/>
  <c r="D570" i="1"/>
  <c r="C570" i="1"/>
  <c r="H570" i="1" s="1"/>
  <c r="D569" i="1"/>
  <c r="C569" i="1"/>
  <c r="H569" i="1" s="1"/>
  <c r="D568" i="1"/>
  <c r="C568" i="1"/>
  <c r="H568" i="1" s="1"/>
  <c r="G567" i="1"/>
  <c r="D567" i="1"/>
  <c r="C567" i="1"/>
  <c r="H567" i="1" s="1"/>
  <c r="G566" i="1"/>
  <c r="D566" i="1"/>
  <c r="C566" i="1"/>
  <c r="H566" i="1" s="1"/>
  <c r="D565" i="1"/>
  <c r="C565" i="1"/>
  <c r="H565" i="1" s="1"/>
  <c r="D564" i="1"/>
  <c r="C564" i="1"/>
  <c r="H564" i="1" s="1"/>
  <c r="G563" i="1"/>
  <c r="D563" i="1"/>
  <c r="C563" i="1"/>
  <c r="H563" i="1" s="1"/>
  <c r="G562" i="1"/>
  <c r="D562" i="1"/>
  <c r="C562" i="1"/>
  <c r="H562" i="1" s="1"/>
  <c r="D561" i="1"/>
  <c r="D560" i="1"/>
  <c r="G560" i="1" s="1"/>
  <c r="C560" i="1"/>
  <c r="H559" i="1"/>
  <c r="D559" i="1"/>
  <c r="G559" i="1" s="1"/>
  <c r="C559" i="1"/>
  <c r="D558" i="1"/>
  <c r="G558" i="1" s="1"/>
  <c r="C558" i="1"/>
  <c r="H557" i="1"/>
  <c r="D557" i="1"/>
  <c r="G557" i="1" s="1"/>
  <c r="C557" i="1"/>
  <c r="D556" i="1"/>
  <c r="G556" i="1" s="1"/>
  <c r="C556" i="1"/>
  <c r="H555" i="1"/>
  <c r="D555" i="1"/>
  <c r="G555" i="1" s="1"/>
  <c r="C555" i="1"/>
  <c r="D554" i="1"/>
  <c r="G554" i="1" s="1"/>
  <c r="C554" i="1"/>
  <c r="H553" i="1"/>
  <c r="D553" i="1"/>
  <c r="G553" i="1" s="1"/>
  <c r="C553" i="1"/>
  <c r="D552" i="1"/>
  <c r="G552" i="1" s="1"/>
  <c r="C552" i="1"/>
  <c r="H551" i="1"/>
  <c r="D551" i="1"/>
  <c r="G551" i="1" s="1"/>
  <c r="C551" i="1"/>
  <c r="D550" i="1"/>
  <c r="G550" i="1" s="1"/>
  <c r="C550" i="1"/>
  <c r="H549" i="1"/>
  <c r="D549" i="1"/>
  <c r="G549" i="1" s="1"/>
  <c r="C549" i="1"/>
  <c r="D548" i="1"/>
  <c r="G548" i="1" s="1"/>
  <c r="C548" i="1"/>
  <c r="H547" i="1"/>
  <c r="D547" i="1"/>
  <c r="G547" i="1" s="1"/>
  <c r="C547" i="1"/>
  <c r="D546" i="1"/>
  <c r="G546" i="1" s="1"/>
  <c r="C546" i="1"/>
  <c r="H545" i="1"/>
  <c r="D545" i="1"/>
  <c r="G545" i="1" s="1"/>
  <c r="C545" i="1"/>
  <c r="D544" i="1"/>
  <c r="G544" i="1" s="1"/>
  <c r="C544" i="1"/>
  <c r="H543" i="1"/>
  <c r="D543" i="1"/>
  <c r="G543" i="1" s="1"/>
  <c r="C543" i="1"/>
  <c r="D542" i="1"/>
  <c r="G542" i="1" s="1"/>
  <c r="C542" i="1"/>
  <c r="H541" i="1"/>
  <c r="D541" i="1"/>
  <c r="G541" i="1" s="1"/>
  <c r="C541" i="1"/>
  <c r="D540" i="1"/>
  <c r="G540" i="1" s="1"/>
  <c r="C540" i="1"/>
  <c r="H539" i="1"/>
  <c r="D539" i="1"/>
  <c r="G539" i="1" s="1"/>
  <c r="C539" i="1"/>
  <c r="D538" i="1"/>
  <c r="G538" i="1" s="1"/>
  <c r="C538" i="1"/>
  <c r="H537" i="1"/>
  <c r="D537" i="1"/>
  <c r="G537" i="1" s="1"/>
  <c r="C537" i="1"/>
  <c r="D536" i="1"/>
  <c r="G536" i="1" s="1"/>
  <c r="C536" i="1"/>
  <c r="H535" i="1"/>
  <c r="D535" i="1"/>
  <c r="G535" i="1" s="1"/>
  <c r="C535" i="1"/>
  <c r="D534" i="1"/>
  <c r="G534" i="1" s="1"/>
  <c r="C534" i="1"/>
  <c r="H533" i="1"/>
  <c r="D533" i="1"/>
  <c r="G533" i="1" s="1"/>
  <c r="C533" i="1"/>
  <c r="D532" i="1"/>
  <c r="G532" i="1" s="1"/>
  <c r="C532" i="1"/>
  <c r="H531" i="1"/>
  <c r="D531" i="1"/>
  <c r="G531" i="1" s="1"/>
  <c r="C531" i="1"/>
  <c r="D530" i="1"/>
  <c r="G530" i="1" s="1"/>
  <c r="C530" i="1"/>
  <c r="H529" i="1"/>
  <c r="D529" i="1"/>
  <c r="G529" i="1" s="1"/>
  <c r="C529" i="1"/>
  <c r="D528" i="1"/>
  <c r="G528" i="1" s="1"/>
  <c r="C528" i="1"/>
  <c r="H527" i="1"/>
  <c r="D527" i="1"/>
  <c r="G527" i="1" s="1"/>
  <c r="C527" i="1"/>
  <c r="D526" i="1"/>
  <c r="G526" i="1" s="1"/>
  <c r="C526" i="1"/>
  <c r="H525" i="1"/>
  <c r="D525" i="1"/>
  <c r="G525" i="1" s="1"/>
  <c r="C525" i="1"/>
  <c r="D524" i="1"/>
  <c r="G524" i="1" s="1"/>
  <c r="C524" i="1"/>
  <c r="C523" i="1"/>
  <c r="D521" i="1"/>
  <c r="G521" i="1" s="1"/>
  <c r="C521" i="1"/>
  <c r="H520" i="1"/>
  <c r="D520" i="1"/>
  <c r="G520" i="1" s="1"/>
  <c r="C520" i="1"/>
  <c r="D519" i="1"/>
  <c r="G519" i="1" s="1"/>
  <c r="C519" i="1"/>
  <c r="H518" i="1"/>
  <c r="D518" i="1"/>
  <c r="G518" i="1" s="1"/>
  <c r="C518" i="1"/>
  <c r="D517" i="1"/>
  <c r="G517" i="1" s="1"/>
  <c r="C517" i="1"/>
  <c r="H516" i="1"/>
  <c r="D516" i="1"/>
  <c r="G516" i="1" s="1"/>
  <c r="C516" i="1"/>
  <c r="D515" i="1"/>
  <c r="G515" i="1" s="1"/>
  <c r="C515" i="1"/>
  <c r="H514" i="1"/>
  <c r="D514" i="1"/>
  <c r="G514" i="1" s="1"/>
  <c r="C514" i="1"/>
  <c r="D513" i="1"/>
  <c r="G513" i="1" s="1"/>
  <c r="C513" i="1"/>
  <c r="H512" i="1"/>
  <c r="D512" i="1"/>
  <c r="G512" i="1" s="1"/>
  <c r="C512" i="1"/>
  <c r="H511" i="1"/>
  <c r="G511" i="1"/>
  <c r="D511" i="1"/>
  <c r="C511" i="1"/>
  <c r="H510" i="1"/>
  <c r="G510" i="1"/>
  <c r="D510" i="1"/>
  <c r="C510" i="1"/>
  <c r="D509" i="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D478" i="1"/>
  <c r="D477" i="1"/>
  <c r="C477" i="1"/>
  <c r="H477" i="1" s="1"/>
  <c r="H476" i="1"/>
  <c r="D476" i="1"/>
  <c r="C476" i="1"/>
  <c r="G476" i="1" s="1"/>
  <c r="D475" i="1"/>
  <c r="H475" i="1" s="1"/>
  <c r="C475" i="1"/>
  <c r="D474" i="1"/>
  <c r="C474" i="1"/>
  <c r="G474" i="1" s="1"/>
  <c r="D473" i="1"/>
  <c r="C473" i="1"/>
  <c r="H473" i="1" s="1"/>
  <c r="H472" i="1"/>
  <c r="D472" i="1"/>
  <c r="C472" i="1"/>
  <c r="G472" i="1" s="1"/>
  <c r="D471" i="1"/>
  <c r="H471" i="1" s="1"/>
  <c r="C471" i="1"/>
  <c r="D470" i="1"/>
  <c r="C470" i="1"/>
  <c r="G470" i="1" s="1"/>
  <c r="D469" i="1"/>
  <c r="C469" i="1"/>
  <c r="H469" i="1" s="1"/>
  <c r="H468" i="1"/>
  <c r="D468" i="1"/>
  <c r="C468" i="1"/>
  <c r="G468" i="1" s="1"/>
  <c r="D467" i="1"/>
  <c r="H467" i="1" s="1"/>
  <c r="C467" i="1"/>
  <c r="D466" i="1"/>
  <c r="D465" i="1"/>
  <c r="G465" i="1" s="1"/>
  <c r="C465" i="1"/>
  <c r="D464" i="1"/>
  <c r="C464" i="1"/>
  <c r="H464" i="1" s="1"/>
  <c r="D463" i="1"/>
  <c r="C463" i="1"/>
  <c r="G463" i="1" s="1"/>
  <c r="G462" i="1"/>
  <c r="D462" i="1"/>
  <c r="C462" i="1"/>
  <c r="H462" i="1" s="1"/>
  <c r="D461" i="1"/>
  <c r="G461" i="1" s="1"/>
  <c r="C461" i="1"/>
  <c r="D460" i="1"/>
  <c r="C460" i="1"/>
  <c r="H460" i="1" s="1"/>
  <c r="D459" i="1"/>
  <c r="C459" i="1"/>
  <c r="G459" i="1" s="1"/>
  <c r="G458" i="1"/>
  <c r="D458" i="1"/>
  <c r="C458" i="1"/>
  <c r="H458" i="1" s="1"/>
  <c r="D457" i="1"/>
  <c r="G457" i="1" s="1"/>
  <c r="C457" i="1"/>
  <c r="D456" i="1"/>
  <c r="C456" i="1"/>
  <c r="H456" i="1" s="1"/>
  <c r="D455" i="1"/>
  <c r="C455" i="1"/>
  <c r="G455" i="1" s="1"/>
  <c r="G454" i="1"/>
  <c r="D454" i="1"/>
  <c r="C454" i="1"/>
  <c r="H454" i="1" s="1"/>
  <c r="C453" i="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G425" i="1"/>
  <c r="D425" i="1"/>
  <c r="C425" i="1"/>
  <c r="H425" i="1" s="1"/>
  <c r="G424" i="1"/>
  <c r="D424" i="1"/>
  <c r="C424" i="1"/>
  <c r="H424" i="1" s="1"/>
  <c r="G423" i="1"/>
  <c r="D423" i="1"/>
  <c r="C423" i="1"/>
  <c r="H423" i="1" s="1"/>
  <c r="G422" i="1"/>
  <c r="D422" i="1"/>
  <c r="C422" i="1"/>
  <c r="H422" i="1" s="1"/>
  <c r="G421" i="1"/>
  <c r="D421" i="1"/>
  <c r="C421" i="1"/>
  <c r="H421" i="1" s="1"/>
  <c r="G420" i="1"/>
  <c r="D420" i="1"/>
  <c r="C420" i="1"/>
  <c r="H420" i="1" s="1"/>
  <c r="G419" i="1"/>
  <c r="D419" i="1"/>
  <c r="C419" i="1"/>
  <c r="H419" i="1" s="1"/>
  <c r="G418" i="1"/>
  <c r="D418" i="1"/>
  <c r="C418" i="1"/>
  <c r="H418" i="1" s="1"/>
  <c r="G417" i="1"/>
  <c r="D417" i="1"/>
  <c r="C417" i="1"/>
  <c r="H417" i="1" s="1"/>
  <c r="G416" i="1"/>
  <c r="D416" i="1"/>
  <c r="C416" i="1"/>
  <c r="H416" i="1" s="1"/>
  <c r="D413" i="1"/>
  <c r="C413" i="1"/>
  <c r="H413" i="1" s="1"/>
  <c r="D411" i="1"/>
  <c r="C411" i="1"/>
  <c r="G406" i="1"/>
  <c r="D406" i="1"/>
  <c r="C406" i="1"/>
  <c r="H406" i="1" s="1"/>
  <c r="D405" i="1"/>
  <c r="C405" i="1"/>
  <c r="D404" i="1"/>
  <c r="C404" i="1"/>
  <c r="G404" i="1" s="1"/>
  <c r="D401" i="1"/>
  <c r="C401" i="1"/>
  <c r="G401" i="1" s="1"/>
  <c r="D400" i="1"/>
  <c r="C400" i="1"/>
  <c r="G400" i="1" s="1"/>
  <c r="D399" i="1"/>
  <c r="C399" i="1"/>
  <c r="G399" i="1" s="1"/>
  <c r="D398" i="1"/>
  <c r="H398" i="1" s="1"/>
  <c r="C398" i="1"/>
  <c r="D397" i="1"/>
  <c r="D396" i="1"/>
  <c r="C396" i="1"/>
  <c r="G396" i="1" s="1"/>
  <c r="D395" i="1"/>
  <c r="C395" i="1"/>
  <c r="G395" i="1" s="1"/>
  <c r="D394" i="1"/>
  <c r="C394" i="1"/>
  <c r="G394" i="1" s="1"/>
  <c r="D393" i="1"/>
  <c r="C393" i="1"/>
  <c r="G393" i="1" s="1"/>
  <c r="D392" i="1"/>
  <c r="C392" i="1"/>
  <c r="G392" i="1" s="1"/>
  <c r="D391" i="1"/>
  <c r="D390" i="1"/>
  <c r="H390" i="1" s="1"/>
  <c r="C390" i="1"/>
  <c r="G390" i="1" s="1"/>
  <c r="D389" i="1"/>
  <c r="H389" i="1" s="1"/>
  <c r="C389" i="1"/>
  <c r="G389" i="1" s="1"/>
  <c r="D388" i="1"/>
  <c r="H388" i="1" s="1"/>
  <c r="C388" i="1"/>
  <c r="D387" i="1"/>
  <c r="H387" i="1" s="1"/>
  <c r="C387" i="1"/>
  <c r="D386" i="1"/>
  <c r="H386" i="1" s="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H367" i="1"/>
  <c r="D367" i="1"/>
  <c r="C367" i="1"/>
  <c r="G367" i="1" s="1"/>
  <c r="H366" i="1"/>
  <c r="D366" i="1"/>
  <c r="C366" i="1"/>
  <c r="G366" i="1" s="1"/>
  <c r="D365" i="1"/>
  <c r="H365" i="1" s="1"/>
  <c r="C365" i="1"/>
  <c r="D364" i="1"/>
  <c r="H364" i="1" s="1"/>
  <c r="C364" i="1"/>
  <c r="H363" i="1"/>
  <c r="D363" i="1"/>
  <c r="C363" i="1"/>
  <c r="G363" i="1" s="1"/>
  <c r="H362" i="1"/>
  <c r="D362" i="1"/>
  <c r="C362" i="1"/>
  <c r="G362" i="1" s="1"/>
  <c r="H361" i="1"/>
  <c r="D361" i="1"/>
  <c r="C361" i="1"/>
  <c r="G361" i="1" s="1"/>
  <c r="H360" i="1"/>
  <c r="D360" i="1"/>
  <c r="C360" i="1"/>
  <c r="G360" i="1" s="1"/>
  <c r="H359" i="1"/>
  <c r="D359" i="1"/>
  <c r="C359" i="1"/>
  <c r="G359" i="1" s="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C351" i="1"/>
  <c r="D350" i="1"/>
  <c r="C350" i="1"/>
  <c r="D349" i="1"/>
  <c r="C349" i="1"/>
  <c r="D348" i="1"/>
  <c r="C348" i="1"/>
  <c r="D347" i="1"/>
  <c r="C347"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5" i="1"/>
  <c r="H305" i="1" s="1"/>
  <c r="C305" i="1"/>
  <c r="D304" i="1"/>
  <c r="H304" i="1" s="1"/>
  <c r="C304" i="1"/>
  <c r="D303" i="1"/>
  <c r="H303" i="1" s="1"/>
  <c r="C303" i="1"/>
  <c r="D302" i="1"/>
  <c r="H302" i="1" s="1"/>
  <c r="C302" i="1"/>
  <c r="D301" i="1"/>
  <c r="H301" i="1" s="1"/>
  <c r="C301" i="1"/>
  <c r="D300" i="1"/>
  <c r="H300" i="1" s="1"/>
  <c r="C300" i="1"/>
  <c r="D299" i="1"/>
  <c r="H299" i="1" s="1"/>
  <c r="C299" i="1"/>
  <c r="D298" i="1"/>
  <c r="H298" i="1" s="1"/>
  <c r="C298" i="1"/>
  <c r="D297" i="1"/>
  <c r="H297" i="1" s="1"/>
  <c r="C297" i="1"/>
  <c r="D296" i="1"/>
  <c r="H296" i="1" s="1"/>
  <c r="C296" i="1"/>
  <c r="D295" i="1"/>
  <c r="H295" i="1" s="1"/>
  <c r="C295" i="1"/>
  <c r="D294" i="1"/>
  <c r="D292" i="1"/>
  <c r="H292" i="1" s="1"/>
  <c r="C292" i="1"/>
  <c r="G292" i="1" s="1"/>
  <c r="D291" i="1"/>
  <c r="C291" i="1"/>
  <c r="D290" i="1"/>
  <c r="C290" i="1"/>
  <c r="D289" i="1"/>
  <c r="C289" i="1"/>
  <c r="H289" i="1" s="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H213" i="1"/>
  <c r="D213" i="1"/>
  <c r="C213" i="1"/>
  <c r="G213" i="1" s="1"/>
  <c r="D212" i="1"/>
  <c r="H212" i="1" s="1"/>
  <c r="C212" i="1"/>
  <c r="D211" i="1"/>
  <c r="G210" i="1"/>
  <c r="D210" i="1"/>
  <c r="C210" i="1"/>
  <c r="H210" i="1" s="1"/>
  <c r="D209" i="1"/>
  <c r="C209" i="1"/>
  <c r="H209" i="1" s="1"/>
  <c r="D208" i="1"/>
  <c r="C208" i="1"/>
  <c r="H208" i="1" s="1"/>
  <c r="D207" i="1"/>
  <c r="C207" i="1"/>
  <c r="C206" i="1"/>
  <c r="D205" i="1"/>
  <c r="H205" i="1" s="1"/>
  <c r="C205" i="1"/>
  <c r="D204" i="1"/>
  <c r="H204" i="1" s="1"/>
  <c r="C204" i="1"/>
  <c r="G204" i="1" s="1"/>
  <c r="D203" i="1"/>
  <c r="H203" i="1" s="1"/>
  <c r="C203" i="1"/>
  <c r="G203" i="1" s="1"/>
  <c r="H202" i="1"/>
  <c r="D202" i="1"/>
  <c r="C202" i="1"/>
  <c r="G202" i="1" s="1"/>
  <c r="D201" i="1"/>
  <c r="H201" i="1" s="1"/>
  <c r="C201" i="1"/>
  <c r="D200" i="1"/>
  <c r="H200" i="1" s="1"/>
  <c r="C200" i="1"/>
  <c r="G200" i="1" s="1"/>
  <c r="D199" i="1"/>
  <c r="H199" i="1" s="1"/>
  <c r="C199" i="1"/>
  <c r="G199" i="1" s="1"/>
  <c r="H198" i="1"/>
  <c r="D198" i="1"/>
  <c r="C198" i="1"/>
  <c r="G198" i="1" s="1"/>
  <c r="D197" i="1"/>
  <c r="H197" i="1" s="1"/>
  <c r="C197" i="1"/>
  <c r="D196" i="1"/>
  <c r="H196" i="1" s="1"/>
  <c r="C196" i="1"/>
  <c r="G196" i="1" s="1"/>
  <c r="D195" i="1"/>
  <c r="H195" i="1" s="1"/>
  <c r="C195" i="1"/>
  <c r="G195" i="1" s="1"/>
  <c r="H194" i="1"/>
  <c r="D194" i="1"/>
  <c r="C194" i="1"/>
  <c r="G194" i="1" s="1"/>
  <c r="D193" i="1"/>
  <c r="H193" i="1" s="1"/>
  <c r="C193" i="1"/>
  <c r="C192" i="1"/>
  <c r="D191" i="1"/>
  <c r="C191" i="1"/>
  <c r="D190" i="1"/>
  <c r="C190" i="1"/>
  <c r="H190" i="1" s="1"/>
  <c r="D189" i="1"/>
  <c r="G189" i="1" s="1"/>
  <c r="C189" i="1"/>
  <c r="D188" i="1"/>
  <c r="H188" i="1" s="1"/>
  <c r="C188" i="1"/>
  <c r="G188" i="1" s="1"/>
  <c r="D187" i="1"/>
  <c r="G187" i="1" s="1"/>
  <c r="C187" i="1"/>
  <c r="D186" i="1"/>
  <c r="C186" i="1"/>
  <c r="D185" i="1"/>
  <c r="H185" i="1" s="1"/>
  <c r="C185" i="1"/>
  <c r="G185" i="1" s="1"/>
  <c r="H183" i="1"/>
  <c r="D183" i="1"/>
  <c r="C183" i="1"/>
  <c r="G183" i="1" s="1"/>
  <c r="D182" i="1"/>
  <c r="H182" i="1" s="1"/>
  <c r="C182" i="1"/>
  <c r="D181" i="1"/>
  <c r="H181" i="1" s="1"/>
  <c r="C181" i="1"/>
  <c r="H180" i="1"/>
  <c r="D180" i="1"/>
  <c r="C180" i="1"/>
  <c r="G180" i="1" s="1"/>
  <c r="D179" i="1"/>
  <c r="C179" i="1"/>
  <c r="D178" i="1"/>
  <c r="C178" i="1"/>
  <c r="H178" i="1" s="1"/>
  <c r="D177" i="1"/>
  <c r="C177" i="1"/>
  <c r="D176" i="1"/>
  <c r="G176" i="1" s="1"/>
  <c r="C176" i="1"/>
  <c r="D175" i="1"/>
  <c r="C175" i="1"/>
  <c r="D174" i="1"/>
  <c r="C174" i="1"/>
  <c r="G174" i="1" s="1"/>
  <c r="D173" i="1"/>
  <c r="D172" i="1"/>
  <c r="C172" i="1"/>
  <c r="G172" i="1" s="1"/>
  <c r="D171" i="1"/>
  <c r="C171" i="1"/>
  <c r="H171" i="1" s="1"/>
  <c r="D170" i="1"/>
  <c r="C170" i="1"/>
  <c r="D169" i="1"/>
  <c r="C169" i="1"/>
  <c r="D168" i="1"/>
  <c r="H168" i="1" s="1"/>
  <c r="C168" i="1"/>
  <c r="D167" i="1"/>
  <c r="C167" i="1"/>
  <c r="G167" i="1" s="1"/>
  <c r="D166" i="1"/>
  <c r="C166" i="1"/>
  <c r="C165" i="1"/>
  <c r="H164" i="1"/>
  <c r="D164" i="1"/>
  <c r="C164" i="1"/>
  <c r="G164" i="1" s="1"/>
  <c r="D163" i="1"/>
  <c r="H163" i="1" s="1"/>
  <c r="C163" i="1"/>
  <c r="D162" i="1"/>
  <c r="C162" i="1"/>
  <c r="G162" i="1" s="1"/>
  <c r="D161" i="1"/>
  <c r="C161" i="1"/>
  <c r="D160" i="1"/>
  <c r="G160" i="1" s="1"/>
  <c r="C160" i="1"/>
  <c r="H158" i="1"/>
  <c r="D158" i="1"/>
  <c r="G158" i="1" s="1"/>
  <c r="C158" i="1"/>
  <c r="D157" i="1"/>
  <c r="H157" i="1" s="1"/>
  <c r="C157" i="1"/>
  <c r="D156" i="1"/>
  <c r="C156" i="1"/>
  <c r="G156" i="1" s="1"/>
  <c r="D154" i="1"/>
  <c r="C154" i="1"/>
  <c r="D153" i="1"/>
  <c r="C153" i="1"/>
  <c r="H153" i="1" s="1"/>
  <c r="D152" i="1"/>
  <c r="C152" i="1"/>
  <c r="G151" i="1"/>
  <c r="D151" i="1"/>
  <c r="C151" i="1"/>
  <c r="H151" i="1" s="1"/>
  <c r="D150" i="1"/>
  <c r="G150" i="1" s="1"/>
  <c r="C150" i="1"/>
  <c r="D149" i="1"/>
  <c r="G149" i="1" s="1"/>
  <c r="C149" i="1"/>
  <c r="D146" i="1"/>
  <c r="H146" i="1" s="1"/>
  <c r="C146" i="1"/>
  <c r="G146" i="1" s="1"/>
  <c r="D145" i="1"/>
  <c r="H145" i="1" s="1"/>
  <c r="C145" i="1"/>
  <c r="G145" i="1" s="1"/>
  <c r="H144" i="1"/>
  <c r="D144" i="1"/>
  <c r="C144" i="1"/>
  <c r="G144" i="1" s="1"/>
  <c r="D143" i="1"/>
  <c r="H143" i="1" s="1"/>
  <c r="C143" i="1"/>
  <c r="D142" i="1"/>
  <c r="H142" i="1" s="1"/>
  <c r="C142" i="1"/>
  <c r="G142" i="1" s="1"/>
  <c r="D141" i="1"/>
  <c r="H141" i="1" s="1"/>
  <c r="C141" i="1"/>
  <c r="G141" i="1" s="1"/>
  <c r="H140" i="1"/>
  <c r="D140" i="1"/>
  <c r="C140" i="1"/>
  <c r="G140" i="1" s="1"/>
  <c r="D139" i="1"/>
  <c r="H139" i="1" s="1"/>
  <c r="C139" i="1"/>
  <c r="D138" i="1"/>
  <c r="H138" i="1" s="1"/>
  <c r="C138" i="1"/>
  <c r="G138" i="1" s="1"/>
  <c r="D137" i="1"/>
  <c r="C137" i="1"/>
  <c r="G137" i="1" s="1"/>
  <c r="H136" i="1"/>
  <c r="D136" i="1"/>
  <c r="C136" i="1"/>
  <c r="G136" i="1" s="1"/>
  <c r="D135" i="1"/>
  <c r="H135" i="1" s="1"/>
  <c r="C135" i="1"/>
  <c r="D134" i="1"/>
  <c r="C134" i="1"/>
  <c r="G134" i="1" s="1"/>
  <c r="D133" i="1"/>
  <c r="C133" i="1"/>
  <c r="G133" i="1" s="1"/>
  <c r="H132" i="1"/>
  <c r="D132" i="1"/>
  <c r="C132" i="1"/>
  <c r="D131" i="1"/>
  <c r="C131" i="1"/>
  <c r="C130" i="1"/>
  <c r="D128" i="1"/>
  <c r="H128" i="1" s="1"/>
  <c r="C128" i="1"/>
  <c r="D127" i="1"/>
  <c r="H127" i="1" s="1"/>
  <c r="C127" i="1"/>
  <c r="D126" i="1"/>
  <c r="H126" i="1" s="1"/>
  <c r="C126" i="1"/>
  <c r="D125" i="1"/>
  <c r="H125" i="1" s="1"/>
  <c r="C125" i="1"/>
  <c r="D124" i="1"/>
  <c r="H124" i="1" s="1"/>
  <c r="C124" i="1"/>
  <c r="D123" i="1"/>
  <c r="C123" i="1"/>
  <c r="H123" i="1" s="1"/>
  <c r="D122" i="1"/>
  <c r="C122" i="1"/>
  <c r="H122" i="1" s="1"/>
  <c r="D121" i="1"/>
  <c r="C121" i="1"/>
  <c r="H121" i="1" s="1"/>
  <c r="D120" i="1"/>
  <c r="D119" i="1"/>
  <c r="C119" i="1"/>
  <c r="H119" i="1" s="1"/>
  <c r="D118" i="1"/>
  <c r="C118" i="1"/>
  <c r="H118" i="1" s="1"/>
  <c r="D117" i="1"/>
  <c r="C117" i="1"/>
  <c r="H117" i="1" s="1"/>
  <c r="D116" i="1"/>
  <c r="C116" i="1"/>
  <c r="H116" i="1" s="1"/>
  <c r="D115" i="1"/>
  <c r="C115" i="1"/>
  <c r="H115" i="1" s="1"/>
  <c r="D114" i="1"/>
  <c r="C114" i="1"/>
  <c r="H114" i="1" s="1"/>
  <c r="D113" i="1"/>
  <c r="C113" i="1"/>
  <c r="H113" i="1" s="1"/>
  <c r="H112" i="1"/>
  <c r="G112" i="1"/>
  <c r="D112" i="1"/>
  <c r="C112" i="1"/>
  <c r="H111" i="1"/>
  <c r="G111" i="1"/>
  <c r="D111" i="1"/>
  <c r="C111" i="1"/>
  <c r="H110" i="1"/>
  <c r="G110" i="1"/>
  <c r="D110" i="1"/>
  <c r="C110" i="1"/>
  <c r="H109" i="1"/>
  <c r="G109" i="1"/>
  <c r="D109" i="1"/>
  <c r="C109" i="1"/>
  <c r="D108" i="1"/>
  <c r="C108" i="1"/>
  <c r="H108" i="1" s="1"/>
  <c r="D107" i="1"/>
  <c r="C107" i="1"/>
  <c r="H107" i="1" s="1"/>
  <c r="D106" i="1"/>
  <c r="C106" i="1"/>
  <c r="H106" i="1" s="1"/>
  <c r="D105" i="1"/>
  <c r="C105" i="1"/>
  <c r="H105" i="1" s="1"/>
  <c r="D104" i="1"/>
  <c r="C104" i="1"/>
  <c r="H104" i="1" s="1"/>
  <c r="D103" i="1"/>
  <c r="C103" i="1"/>
  <c r="H103"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G80" i="1"/>
  <c r="D80" i="1"/>
  <c r="H80" i="1" s="1"/>
  <c r="C80" i="1"/>
  <c r="G79" i="1"/>
  <c r="D79" i="1"/>
  <c r="H79" i="1" s="1"/>
  <c r="C79" i="1"/>
  <c r="C78" i="1"/>
  <c r="G77" i="1"/>
  <c r="D77" i="1"/>
  <c r="H77" i="1" s="1"/>
  <c r="C77" i="1"/>
  <c r="G76" i="1"/>
  <c r="D76" i="1"/>
  <c r="H76" i="1" s="1"/>
  <c r="C76" i="1"/>
  <c r="G75" i="1"/>
  <c r="D75" i="1"/>
  <c r="H75" i="1" s="1"/>
  <c r="C75" i="1"/>
  <c r="G74" i="1"/>
  <c r="D74" i="1"/>
  <c r="H74" i="1" s="1"/>
  <c r="C74" i="1"/>
  <c r="D73" i="1"/>
  <c r="H72" i="1"/>
  <c r="G72" i="1"/>
  <c r="D72" i="1"/>
  <c r="C72" i="1"/>
  <c r="H71" i="1"/>
  <c r="G71" i="1"/>
  <c r="D71" i="1"/>
  <c r="C71" i="1"/>
  <c r="C70" i="1"/>
  <c r="D69" i="1"/>
  <c r="C69" i="1"/>
  <c r="G69" i="1" s="1"/>
  <c r="D68" i="1"/>
  <c r="C68" i="1"/>
  <c r="G68" i="1" s="1"/>
  <c r="D67" i="1"/>
  <c r="C67" i="1"/>
  <c r="G67" i="1" s="1"/>
  <c r="D66" i="1"/>
  <c r="C66" i="1"/>
  <c r="G66" i="1" s="1"/>
  <c r="D65" i="1"/>
  <c r="C65" i="1"/>
  <c r="G65" i="1" s="1"/>
  <c r="D64" i="1"/>
  <c r="C64" i="1"/>
  <c r="G64" i="1" s="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5" i="1"/>
  <c r="C45" i="1"/>
  <c r="G45" i="1" s="1"/>
  <c r="D44" i="1"/>
  <c r="C44" i="1"/>
  <c r="G44" i="1" s="1"/>
  <c r="D43" i="1"/>
  <c r="C43" i="1"/>
  <c r="G43" i="1" s="1"/>
  <c r="D42" i="1"/>
  <c r="C42" i="1"/>
  <c r="G42" i="1" s="1"/>
  <c r="D41" i="1"/>
  <c r="C41" i="1"/>
  <c r="G41" i="1" s="1"/>
  <c r="D40" i="1"/>
  <c r="C40" i="1"/>
  <c r="G40" i="1" s="1"/>
  <c r="D39" i="1"/>
  <c r="C39" i="1"/>
  <c r="G39" i="1" s="1"/>
  <c r="D38" i="1"/>
  <c r="C38" i="1"/>
  <c r="G38" i="1" s="1"/>
  <c r="D37" i="1"/>
  <c r="C37" i="1"/>
  <c r="G37" i="1" s="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H36" i="1" l="1"/>
  <c r="H37" i="1"/>
  <c r="H38" i="1"/>
  <c r="H39" i="1"/>
  <c r="H40" i="1"/>
  <c r="H41" i="1"/>
  <c r="H42" i="1"/>
  <c r="H43" i="1"/>
  <c r="H44" i="1"/>
  <c r="H45" i="1"/>
  <c r="H47" i="1"/>
  <c r="H48" i="1"/>
  <c r="H49" i="1"/>
  <c r="H50" i="1"/>
  <c r="H51" i="1"/>
  <c r="H52" i="1"/>
  <c r="H53" i="1"/>
  <c r="H54" i="1"/>
  <c r="H55" i="1"/>
  <c r="H56" i="1"/>
  <c r="H57" i="1"/>
  <c r="H58" i="1"/>
  <c r="H59" i="1"/>
  <c r="H60" i="1"/>
  <c r="H61" i="1"/>
  <c r="H62" i="1"/>
  <c r="H63" i="1"/>
  <c r="H64" i="1"/>
  <c r="H65" i="1"/>
  <c r="H66" i="1"/>
  <c r="H67" i="1"/>
  <c r="H68" i="1"/>
  <c r="H69" i="1"/>
  <c r="G261" i="1"/>
  <c r="H261" i="1"/>
  <c r="G263" i="1"/>
  <c r="H263" i="1"/>
  <c r="G265" i="1"/>
  <c r="H265" i="1"/>
  <c r="G267" i="1"/>
  <c r="H267" i="1"/>
  <c r="G269" i="1"/>
  <c r="H269" i="1"/>
  <c r="G271" i="1"/>
  <c r="H271" i="1"/>
  <c r="G273" i="1"/>
  <c r="H273" i="1"/>
  <c r="G275" i="1"/>
  <c r="H275" i="1"/>
  <c r="G277" i="1"/>
  <c r="H277" i="1"/>
  <c r="G279" i="1"/>
  <c r="H279" i="1"/>
  <c r="G281" i="1"/>
  <c r="H281" i="1"/>
  <c r="G283" i="1"/>
  <c r="H283" i="1"/>
  <c r="G288" i="1"/>
  <c r="H288"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69" i="1"/>
  <c r="G369" i="1"/>
  <c r="H371" i="1"/>
  <c r="G371" i="1"/>
  <c r="H373" i="1"/>
  <c r="G373" i="1"/>
  <c r="H375" i="1"/>
  <c r="G375" i="1"/>
  <c r="H377" i="1"/>
  <c r="G377" i="1"/>
  <c r="H379" i="1"/>
  <c r="G379" i="1"/>
  <c r="H381" i="1"/>
  <c r="G381" i="1"/>
  <c r="H383" i="1"/>
  <c r="G383" i="1"/>
  <c r="H385" i="1"/>
  <c r="G385" i="1"/>
  <c r="G123" i="1"/>
  <c r="G124" i="1"/>
  <c r="G125" i="1"/>
  <c r="G126" i="1"/>
  <c r="G127" i="1"/>
  <c r="G128" i="1"/>
  <c r="G131" i="1"/>
  <c r="G214" i="1"/>
  <c r="G296" i="1"/>
  <c r="G298" i="1"/>
  <c r="G300" i="1"/>
  <c r="G302" i="1"/>
  <c r="G304" i="1"/>
  <c r="G307" i="1"/>
  <c r="G309" i="1"/>
  <c r="G311" i="1"/>
  <c r="G313" i="1"/>
  <c r="G315" i="1"/>
  <c r="G317" i="1"/>
  <c r="G347" i="1"/>
  <c r="H347" i="1"/>
  <c r="G349" i="1"/>
  <c r="H349" i="1"/>
  <c r="G103" i="1"/>
  <c r="G104" i="1"/>
  <c r="G105" i="1"/>
  <c r="G106" i="1"/>
  <c r="G107" i="1"/>
  <c r="G114" i="1"/>
  <c r="G115" i="1"/>
  <c r="G116" i="1"/>
  <c r="G117" i="1"/>
  <c r="G118" i="1"/>
  <c r="G119" i="1"/>
  <c r="G121" i="1"/>
  <c r="G122" i="1"/>
  <c r="H134" i="1"/>
  <c r="G153" i="1"/>
  <c r="H167" i="1"/>
  <c r="H172" i="1"/>
  <c r="H174" i="1"/>
  <c r="G209" i="1"/>
  <c r="G260" i="1"/>
  <c r="H260" i="1"/>
  <c r="G262" i="1"/>
  <c r="H262" i="1"/>
  <c r="G264" i="1"/>
  <c r="H264" i="1"/>
  <c r="G266" i="1"/>
  <c r="H266" i="1"/>
  <c r="G268" i="1"/>
  <c r="H268" i="1"/>
  <c r="G270" i="1"/>
  <c r="H270" i="1"/>
  <c r="G272" i="1"/>
  <c r="H272" i="1"/>
  <c r="G274" i="1"/>
  <c r="H274" i="1"/>
  <c r="G276" i="1"/>
  <c r="H276" i="1"/>
  <c r="G278" i="1"/>
  <c r="H278" i="1"/>
  <c r="G280" i="1"/>
  <c r="H280" i="1"/>
  <c r="G282" i="1"/>
  <c r="H282" i="1"/>
  <c r="G284" i="1"/>
  <c r="H284"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70" i="1"/>
  <c r="G370" i="1"/>
  <c r="H372" i="1"/>
  <c r="G372" i="1"/>
  <c r="H374" i="1"/>
  <c r="G374" i="1"/>
  <c r="H376" i="1"/>
  <c r="G376" i="1"/>
  <c r="H378" i="1"/>
  <c r="G378" i="1"/>
  <c r="H380" i="1"/>
  <c r="G380" i="1"/>
  <c r="H382" i="1"/>
  <c r="G382" i="1"/>
  <c r="H384" i="1"/>
  <c r="G384" i="1"/>
  <c r="G132" i="1"/>
  <c r="H133" i="1"/>
  <c r="G135" i="1"/>
  <c r="H137" i="1"/>
  <c r="G139" i="1"/>
  <c r="G143" i="1"/>
  <c r="H156" i="1"/>
  <c r="H162" i="1"/>
  <c r="G171" i="1"/>
  <c r="G178" i="1"/>
  <c r="G182" i="1"/>
  <c r="G190" i="1"/>
  <c r="G193" i="1"/>
  <c r="G197" i="1"/>
  <c r="G201" i="1"/>
  <c r="G205" i="1"/>
  <c r="G208" i="1"/>
  <c r="G212" i="1"/>
  <c r="G295" i="1"/>
  <c r="G297" i="1"/>
  <c r="G299" i="1"/>
  <c r="G301" i="1"/>
  <c r="G303" i="1"/>
  <c r="G305" i="1"/>
  <c r="G308" i="1"/>
  <c r="G310" i="1"/>
  <c r="G312" i="1"/>
  <c r="G314" i="1"/>
  <c r="G316" i="1"/>
  <c r="G348" i="1"/>
  <c r="H348" i="1"/>
  <c r="G350" i="1"/>
  <c r="H350" i="1"/>
  <c r="H161" i="1"/>
  <c r="G169" i="1"/>
  <c r="H170" i="1"/>
  <c r="H177" i="1"/>
  <c r="G179" i="1"/>
  <c r="H290" i="1"/>
  <c r="H392" i="1"/>
  <c r="H393" i="1"/>
  <c r="H394" i="1"/>
  <c r="H395" i="1"/>
  <c r="H396" i="1"/>
  <c r="H399" i="1"/>
  <c r="H400" i="1"/>
  <c r="H401" i="1"/>
  <c r="H404" i="1"/>
  <c r="H457" i="1"/>
  <c r="H461" i="1"/>
  <c r="H465" i="1"/>
  <c r="G467" i="1"/>
  <c r="G471" i="1"/>
  <c r="G475" i="1"/>
  <c r="H513" i="1"/>
  <c r="H517" i="1"/>
  <c r="H521" i="1"/>
  <c r="H526" i="1"/>
  <c r="H530" i="1"/>
  <c r="H534" i="1"/>
  <c r="H538" i="1"/>
  <c r="H542" i="1"/>
  <c r="H546" i="1"/>
  <c r="H550" i="1"/>
  <c r="H554" i="1"/>
  <c r="H558" i="1"/>
  <c r="G564" i="1"/>
  <c r="G568" i="1"/>
  <c r="G572" i="1"/>
  <c r="G577" i="1"/>
  <c r="G581" i="1"/>
  <c r="G585" i="1"/>
  <c r="G589" i="1"/>
  <c r="G593" i="1"/>
  <c r="G597" i="1"/>
  <c r="G601" i="1"/>
  <c r="G605" i="1"/>
  <c r="G609" i="1"/>
  <c r="G613" i="1"/>
  <c r="G617" i="1"/>
  <c r="H623" i="1"/>
  <c r="H627" i="1"/>
  <c r="G712" i="1"/>
  <c r="H150" i="1"/>
  <c r="G161" i="1"/>
  <c r="H166" i="1"/>
  <c r="H169" i="1"/>
  <c r="G177" i="1"/>
  <c r="H189" i="1"/>
  <c r="G207" i="1"/>
  <c r="H368" i="1"/>
  <c r="G386" i="1"/>
  <c r="G387" i="1"/>
  <c r="G388" i="1"/>
  <c r="G398" i="1"/>
  <c r="H455" i="1"/>
  <c r="H459" i="1"/>
  <c r="H463" i="1"/>
  <c r="G469" i="1"/>
  <c r="G473" i="1"/>
  <c r="G477" i="1"/>
  <c r="H515" i="1"/>
  <c r="H519" i="1"/>
  <c r="H524" i="1"/>
  <c r="H528" i="1"/>
  <c r="H532" i="1"/>
  <c r="H536" i="1"/>
  <c r="H540" i="1"/>
  <c r="H544" i="1"/>
  <c r="H548" i="1"/>
  <c r="H552" i="1"/>
  <c r="H556" i="1"/>
  <c r="H560" i="1"/>
  <c r="G591" i="1"/>
  <c r="G595" i="1"/>
  <c r="G599" i="1"/>
  <c r="G603" i="1"/>
  <c r="G607" i="1"/>
  <c r="H621" i="1"/>
  <c r="H625" i="1"/>
  <c r="H631" i="1"/>
  <c r="G456" i="1"/>
  <c r="G460" i="1"/>
  <c r="G464" i="1"/>
  <c r="H470" i="1"/>
  <c r="H474" i="1"/>
  <c r="G565" i="1"/>
  <c r="G569" i="1"/>
  <c r="G573" i="1"/>
  <c r="G578" i="1"/>
  <c r="G582" i="1"/>
  <c r="G586" i="1"/>
  <c r="G614" i="1"/>
  <c r="G618" i="1"/>
  <c r="G648" i="1"/>
  <c r="H648" i="1"/>
  <c r="H642" i="1"/>
  <c r="H644" i="1"/>
  <c r="H647" i="1"/>
  <c r="H713" i="1"/>
  <c r="H719" i="1"/>
  <c r="G809" i="1"/>
  <c r="H810" i="1"/>
  <c r="H814" i="1"/>
  <c r="H818" i="1"/>
  <c r="H822" i="1"/>
  <c r="H826" i="1"/>
  <c r="H830" i="1"/>
  <c r="H882" i="1"/>
  <c r="G882" i="1"/>
  <c r="G835" i="1"/>
  <c r="H835" i="1"/>
  <c r="G837" i="1"/>
  <c r="H837" i="1"/>
  <c r="G839" i="1"/>
  <c r="H839" i="1"/>
  <c r="G841" i="1"/>
  <c r="H841" i="1"/>
  <c r="G843" i="1"/>
  <c r="H843" i="1"/>
  <c r="G845" i="1"/>
  <c r="H845" i="1"/>
  <c r="G847" i="1"/>
  <c r="H847" i="1"/>
  <c r="G849" i="1"/>
  <c r="H849" i="1"/>
  <c r="G851" i="1"/>
  <c r="H851" i="1"/>
  <c r="G853" i="1"/>
  <c r="H853" i="1"/>
  <c r="G855" i="1"/>
  <c r="H855" i="1"/>
  <c r="G857" i="1"/>
  <c r="H857" i="1"/>
  <c r="G859" i="1"/>
  <c r="H859" i="1"/>
  <c r="G861" i="1"/>
  <c r="H861" i="1"/>
  <c r="G863" i="1"/>
  <c r="H863" i="1"/>
  <c r="G865" i="1"/>
  <c r="H865" i="1"/>
  <c r="G867" i="1"/>
  <c r="H867" i="1"/>
  <c r="G869" i="1"/>
  <c r="H869" i="1"/>
  <c r="G871" i="1"/>
  <c r="H871" i="1"/>
  <c r="G873" i="1"/>
  <c r="H873" i="1"/>
  <c r="H886" i="1"/>
  <c r="G886" i="1"/>
  <c r="H715" i="1"/>
  <c r="H812" i="1"/>
  <c r="H816" i="1"/>
  <c r="H820" i="1"/>
  <c r="H824" i="1"/>
  <c r="H828" i="1"/>
  <c r="H832" i="1"/>
  <c r="G834" i="1"/>
  <c r="H834" i="1"/>
  <c r="G836" i="1"/>
  <c r="H836" i="1"/>
  <c r="G838" i="1"/>
  <c r="H838" i="1"/>
  <c r="G840" i="1"/>
  <c r="H840" i="1"/>
  <c r="G842" i="1"/>
  <c r="H842" i="1"/>
  <c r="G844" i="1"/>
  <c r="H844" i="1"/>
  <c r="G846" i="1"/>
  <c r="H846" i="1"/>
  <c r="G848" i="1"/>
  <c r="H848" i="1"/>
  <c r="G850" i="1"/>
  <c r="H850" i="1"/>
  <c r="G852" i="1"/>
  <c r="H852" i="1"/>
  <c r="G854" i="1"/>
  <c r="H854" i="1"/>
  <c r="G856" i="1"/>
  <c r="H856" i="1"/>
  <c r="G858" i="1"/>
  <c r="H858" i="1"/>
  <c r="G860" i="1"/>
  <c r="H860" i="1"/>
  <c r="G862" i="1"/>
  <c r="H862" i="1"/>
  <c r="G864" i="1"/>
  <c r="H864" i="1"/>
  <c r="G866" i="1"/>
  <c r="H866" i="1"/>
  <c r="G868" i="1"/>
  <c r="H868" i="1"/>
  <c r="G870" i="1"/>
  <c r="H870" i="1"/>
  <c r="G872" i="1"/>
  <c r="H872" i="1"/>
  <c r="G874" i="1"/>
  <c r="H874" i="1"/>
  <c r="H878" i="1"/>
  <c r="G878" i="1"/>
  <c r="G890" i="1"/>
  <c r="G894" i="1"/>
  <c r="G898" i="1"/>
  <c r="G902" i="1"/>
  <c r="G906" i="1"/>
  <c r="G910" i="1"/>
  <c r="G914"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875" i="1"/>
  <c r="H879" i="1"/>
  <c r="H883" i="1"/>
  <c r="H887" i="1"/>
  <c r="H891" i="1"/>
  <c r="H895" i="1"/>
  <c r="H899" i="1"/>
  <c r="H903" i="1"/>
  <c r="H907" i="1"/>
  <c r="H911" i="1"/>
  <c r="G917"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877" i="1"/>
  <c r="H881" i="1"/>
  <c r="H885" i="1"/>
  <c r="H889" i="1"/>
  <c r="H893" i="1"/>
  <c r="H897" i="1"/>
  <c r="H901" i="1"/>
  <c r="H905" i="1"/>
  <c r="H909" i="1"/>
  <c r="H913"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1005" i="1"/>
  <c r="H1013" i="1"/>
  <c r="H1014" i="1"/>
  <c r="H1015" i="1"/>
  <c r="H1016" i="1"/>
  <c r="H1020" i="1"/>
  <c r="H1021" i="1"/>
  <c r="G1026" i="1"/>
  <c r="G1029" i="1"/>
  <c r="G1035" i="1"/>
  <c r="H1035" i="1"/>
  <c r="G1036" i="1"/>
  <c r="G1040" i="1"/>
  <c r="G1102" i="1"/>
  <c r="H1102" i="1"/>
  <c r="G1128" i="1"/>
  <c r="H1128" i="1"/>
  <c r="G1137" i="1"/>
  <c r="H1137" i="1"/>
  <c r="H1194" i="1"/>
  <c r="G1194" i="1"/>
  <c r="H1196" i="1"/>
  <c r="G1196" i="1"/>
  <c r="H1198" i="1"/>
  <c r="G1198" i="1"/>
  <c r="H1200" i="1"/>
  <c r="G1200" i="1"/>
  <c r="H1202" i="1"/>
  <c r="G1202" i="1"/>
  <c r="H1204" i="1"/>
  <c r="G1204" i="1"/>
  <c r="H1206" i="1"/>
  <c r="G1206" i="1"/>
  <c r="H1208" i="1"/>
  <c r="G1208" i="1"/>
  <c r="H1210" i="1"/>
  <c r="G1210" i="1"/>
  <c r="H1212" i="1"/>
  <c r="G1212" i="1"/>
  <c r="H987" i="1"/>
  <c r="H989" i="1"/>
  <c r="G993" i="1"/>
  <c r="G999" i="1"/>
  <c r="G1001" i="1"/>
  <c r="G1003" i="1"/>
  <c r="G1008" i="1"/>
  <c r="G1017" i="1"/>
  <c r="H1027" i="1"/>
  <c r="G1028" i="1"/>
  <c r="G1033" i="1"/>
  <c r="H1033" i="1"/>
  <c r="H1037" i="1"/>
  <c r="H1061" i="1"/>
  <c r="G1064" i="1"/>
  <c r="G1069" i="1"/>
  <c r="G1073" i="1"/>
  <c r="G1077" i="1"/>
  <c r="G1081" i="1"/>
  <c r="G1085" i="1"/>
  <c r="G1089" i="1"/>
  <c r="G1093" i="1"/>
  <c r="G1097" i="1"/>
  <c r="G1101" i="1"/>
  <c r="G1107" i="1"/>
  <c r="H1109" i="1"/>
  <c r="H1126" i="1"/>
  <c r="G1126" i="1"/>
  <c r="H1135" i="1"/>
  <c r="G1140" i="1"/>
  <c r="G1144" i="1"/>
  <c r="H1066" i="1"/>
  <c r="H1070" i="1"/>
  <c r="H1074" i="1"/>
  <c r="H1078" i="1"/>
  <c r="H1082" i="1"/>
  <c r="H1086" i="1"/>
  <c r="H1090" i="1"/>
  <c r="H1094" i="1"/>
  <c r="H1098" i="1"/>
  <c r="H1105" i="1"/>
  <c r="G1110" i="1"/>
  <c r="H1110" i="1"/>
  <c r="H1111" i="1"/>
  <c r="G1129" i="1"/>
  <c r="H1131" i="1"/>
  <c r="G1136" i="1"/>
  <c r="H1136" i="1"/>
  <c r="G1139" i="1"/>
  <c r="G1143" i="1"/>
  <c r="G1147" i="1"/>
  <c r="H1195" i="1"/>
  <c r="G1195" i="1"/>
  <c r="H1197" i="1"/>
  <c r="G1197" i="1"/>
  <c r="H1199" i="1"/>
  <c r="G1199" i="1"/>
  <c r="H1201" i="1"/>
  <c r="G1201" i="1"/>
  <c r="H1203" i="1"/>
  <c r="G1203" i="1"/>
  <c r="H1205" i="1"/>
  <c r="G1205" i="1"/>
  <c r="H1207" i="1"/>
  <c r="G1207" i="1"/>
  <c r="H1209" i="1"/>
  <c r="G1209" i="1"/>
  <c r="H1211" i="1"/>
  <c r="G1211" i="1"/>
  <c r="H986" i="1"/>
  <c r="H988" i="1"/>
  <c r="G992" i="1"/>
  <c r="H995" i="1"/>
  <c r="G998" i="1"/>
  <c r="G1000" i="1"/>
  <c r="G1002" i="1"/>
  <c r="G1004" i="1"/>
  <c r="H1012" i="1"/>
  <c r="H1019" i="1"/>
  <c r="H1039" i="1"/>
  <c r="H1042" i="1"/>
  <c r="H1060" i="1"/>
  <c r="G1067" i="1"/>
  <c r="G1071" i="1"/>
  <c r="G1075" i="1"/>
  <c r="G1079" i="1"/>
  <c r="G1083" i="1"/>
  <c r="G1087" i="1"/>
  <c r="G1091" i="1"/>
  <c r="G1095" i="1"/>
  <c r="G1099" i="1"/>
  <c r="G1106" i="1"/>
  <c r="H1106" i="1"/>
  <c r="G1132" i="1"/>
  <c r="H1132" i="1"/>
  <c r="G1343" i="1"/>
  <c r="H1345" i="1"/>
  <c r="G1440" i="1"/>
  <c r="H1440" i="1"/>
  <c r="J1449" i="1"/>
  <c r="G1449" i="1"/>
  <c r="I1449" i="1" s="1"/>
  <c r="H1506" i="1"/>
  <c r="G1509" i="1"/>
  <c r="H1513" i="1"/>
  <c r="G1513" i="1"/>
  <c r="G1527" i="1"/>
  <c r="G1539" i="1"/>
  <c r="G1562" i="1"/>
  <c r="H1562" i="1"/>
  <c r="G1579" i="1"/>
  <c r="G1104" i="1"/>
  <c r="G1108" i="1"/>
  <c r="G1130" i="1"/>
  <c r="G1134" i="1"/>
  <c r="G1138" i="1"/>
  <c r="H1159" i="1"/>
  <c r="H1161" i="1"/>
  <c r="H1163" i="1"/>
  <c r="G1244" i="1"/>
  <c r="G1248" i="1"/>
  <c r="G1250" i="1"/>
  <c r="H1254" i="1"/>
  <c r="G1265" i="1"/>
  <c r="H1269" i="1"/>
  <c r="H1284" i="1"/>
  <c r="H1293" i="1"/>
  <c r="G1294" i="1"/>
  <c r="H1325" i="1"/>
  <c r="H1340" i="1"/>
  <c r="H1342" i="1"/>
  <c r="G1350" i="1"/>
  <c r="G1353" i="1"/>
  <c r="G1444" i="1"/>
  <c r="H1444" i="1"/>
  <c r="H1451" i="1"/>
  <c r="J1455" i="1"/>
  <c r="H1455" i="1"/>
  <c r="G1455" i="1"/>
  <c r="I1455" i="1" s="1"/>
  <c r="J1462" i="1"/>
  <c r="H1462" i="1"/>
  <c r="G1462" i="1"/>
  <c r="I1468" i="1"/>
  <c r="J1472" i="1"/>
  <c r="H1472" i="1"/>
  <c r="G1472" i="1"/>
  <c r="H1489" i="1"/>
  <c r="G1489" i="1"/>
  <c r="G1522" i="1"/>
  <c r="H1522" i="1"/>
  <c r="H1554" i="1"/>
  <c r="G1559" i="1"/>
  <c r="G1571" i="1"/>
  <c r="E224" i="4"/>
  <c r="D220" i="1" s="1"/>
  <c r="G1246" i="1"/>
  <c r="G1262" i="1"/>
  <c r="G1277" i="1"/>
  <c r="H1289" i="1"/>
  <c r="G1290" i="1"/>
  <c r="G1292" i="1"/>
  <c r="H1296" i="1"/>
  <c r="J1441" i="1"/>
  <c r="G1482" i="1"/>
  <c r="H1482" i="1"/>
  <c r="H1505" i="1"/>
  <c r="G1505" i="1"/>
  <c r="H1535" i="1"/>
  <c r="G1535" i="1"/>
  <c r="G1237" i="1"/>
  <c r="G1240" i="1"/>
  <c r="G1243" i="1"/>
  <c r="G1258" i="1"/>
  <c r="G1273" i="1"/>
  <c r="G1288" i="1"/>
  <c r="H1323" i="1"/>
  <c r="I1451" i="1"/>
  <c r="J1459" i="1"/>
  <c r="H1459" i="1"/>
  <c r="G1459" i="1"/>
  <c r="J1466" i="1"/>
  <c r="H1466" i="1"/>
  <c r="G1466" i="1"/>
  <c r="I1466" i="1" s="1"/>
  <c r="J1479" i="1"/>
  <c r="H1479" i="1"/>
  <c r="G1479" i="1"/>
  <c r="H1490" i="1"/>
  <c r="G1493" i="1"/>
  <c r="G1530" i="1"/>
  <c r="H1530" i="1"/>
  <c r="H1547" i="1"/>
  <c r="G1547" i="1"/>
  <c r="H1567" i="1"/>
  <c r="G1567" i="1"/>
  <c r="E106" i="4"/>
  <c r="D102" i="1" s="1"/>
  <c r="H102" i="1" s="1"/>
  <c r="G206" i="1"/>
  <c r="H286" i="9"/>
  <c r="E87" i="5"/>
  <c r="D1065" i="1" s="1"/>
  <c r="H1322" i="1"/>
  <c r="E89" i="6"/>
  <c r="D1383" i="1" s="1"/>
  <c r="D114" i="6"/>
  <c r="H1022" i="1"/>
  <c r="H1025" i="1"/>
  <c r="H1032" i="1"/>
  <c r="H1050" i="1"/>
  <c r="H1052" i="1"/>
  <c r="H1054" i="1"/>
  <c r="H1059" i="1"/>
  <c r="H1063" i="1"/>
  <c r="H1213" i="1"/>
  <c r="H1230" i="1"/>
  <c r="H1234" i="1"/>
  <c r="H1239" i="1"/>
  <c r="H1242" i="1"/>
  <c r="H1245" i="1"/>
  <c r="H1249" i="1"/>
  <c r="H1253" i="1"/>
  <c r="H1257" i="1"/>
  <c r="H1261" i="1"/>
  <c r="H1268" i="1"/>
  <c r="H1272" i="1"/>
  <c r="H1276" i="1"/>
  <c r="H1279" i="1"/>
  <c r="H1283" i="1"/>
  <c r="H1287" i="1"/>
  <c r="H1291" i="1"/>
  <c r="H1295" i="1"/>
  <c r="H1339" i="1"/>
  <c r="H1347" i="1"/>
  <c r="H1349" i="1"/>
  <c r="H1352" i="1"/>
  <c r="H1355" i="1"/>
  <c r="J1457" i="1"/>
  <c r="J1464" i="1"/>
  <c r="J1468" i="1"/>
  <c r="J1474" i="1"/>
  <c r="J1477" i="1"/>
  <c r="F112" i="4"/>
  <c r="D299" i="4"/>
  <c r="C294" i="1" s="1"/>
  <c r="G210" i="9"/>
  <c r="E210" i="9" s="1"/>
  <c r="B210" i="9" s="1"/>
  <c r="F530" i="4"/>
  <c r="E625" i="4"/>
  <c r="D619" i="1" s="1"/>
  <c r="D206" i="5"/>
  <c r="C1183" i="1" s="1"/>
  <c r="F207" i="5"/>
  <c r="G1442" i="1"/>
  <c r="I1442" i="1" s="1"/>
  <c r="J1445" i="1"/>
  <c r="J1447" i="1"/>
  <c r="J1451" i="1"/>
  <c r="E82" i="4"/>
  <c r="D78" i="1" s="1"/>
  <c r="G130" i="1"/>
  <c r="E593" i="4"/>
  <c r="D587" i="1" s="1"/>
  <c r="E286" i="9"/>
  <c r="B286" i="9" s="1"/>
  <c r="D118" i="5"/>
  <c r="E206" i="5"/>
  <c r="B279" i="9"/>
  <c r="E280" i="9"/>
  <c r="B280" i="9" s="1"/>
  <c r="B24" i="9"/>
  <c r="B28" i="9"/>
  <c r="E31" i="9"/>
  <c r="B31" i="9" s="1"/>
  <c r="E47" i="9"/>
  <c r="B47" i="9" s="1"/>
  <c r="B57" i="9"/>
  <c r="E59" i="9"/>
  <c r="B59" i="9" s="1"/>
  <c r="B64" i="9"/>
  <c r="B76" i="9"/>
  <c r="E79" i="9"/>
  <c r="B79" i="9" s="1"/>
  <c r="B89" i="9"/>
  <c r="E91" i="9"/>
  <c r="B91" i="9" s="1"/>
  <c r="B96" i="9"/>
  <c r="B108" i="9"/>
  <c r="E111" i="9"/>
  <c r="B111" i="9" s="1"/>
  <c r="B121" i="9"/>
  <c r="E122" i="9"/>
  <c r="E126" i="9"/>
  <c r="B126" i="9" s="1"/>
  <c r="B129" i="9"/>
  <c r="E130" i="9"/>
  <c r="E134" i="9"/>
  <c r="B134" i="9" s="1"/>
  <c r="B137" i="9"/>
  <c r="E138" i="9"/>
  <c r="E143" i="9"/>
  <c r="B143" i="9" s="1"/>
  <c r="B147" i="9"/>
  <c r="E154" i="9"/>
  <c r="B154" i="9" s="1"/>
  <c r="F213" i="9"/>
  <c r="F233" i="9"/>
  <c r="B233" i="9" s="1"/>
  <c r="B243" i="9"/>
  <c r="F245" i="9"/>
  <c r="B245" i="9" s="1"/>
  <c r="B255" i="9"/>
  <c r="F265" i="9"/>
  <c r="B265" i="9" s="1"/>
  <c r="F275" i="9"/>
  <c r="D351" i="4"/>
  <c r="C346" i="1" s="1"/>
  <c r="F418" i="4"/>
  <c r="E529" i="4"/>
  <c r="D523" i="1" s="1"/>
  <c r="E33" i="9"/>
  <c r="B33" i="9" s="1"/>
  <c r="E35" i="9"/>
  <c r="B35" i="9" s="1"/>
  <c r="B49" i="9"/>
  <c r="E51" i="9"/>
  <c r="B51" i="9" s="1"/>
  <c r="B56" i="9"/>
  <c r="B68" i="9"/>
  <c r="E71" i="9"/>
  <c r="B71" i="9" s="1"/>
  <c r="B81" i="9"/>
  <c r="E83" i="9"/>
  <c r="B83" i="9" s="1"/>
  <c r="B88" i="9"/>
  <c r="B100" i="9"/>
  <c r="E103" i="9"/>
  <c r="B103" i="9" s="1"/>
  <c r="B113" i="9"/>
  <c r="E115" i="9"/>
  <c r="B115" i="9" s="1"/>
  <c r="B120" i="9"/>
  <c r="B128" i="9"/>
  <c r="B136" i="9"/>
  <c r="B156" i="9"/>
  <c r="E159" i="9"/>
  <c r="B159" i="9" s="1"/>
  <c r="B215" i="9"/>
  <c r="F221" i="9"/>
  <c r="F224" i="9"/>
  <c r="E225" i="9"/>
  <c r="B225" i="9" s="1"/>
  <c r="F236" i="9"/>
  <c r="F237" i="9"/>
  <c r="B237" i="9" s="1"/>
  <c r="F242" i="9"/>
  <c r="B242" i="9" s="1"/>
  <c r="F248" i="9"/>
  <c r="B248" i="9" s="1"/>
  <c r="F254" i="9"/>
  <c r="F257" i="9"/>
  <c r="B257" i="9" s="1"/>
  <c r="F268" i="9"/>
  <c r="F269" i="9"/>
  <c r="B269" i="9" s="1"/>
  <c r="E283" i="9"/>
  <c r="B283" i="9" s="1"/>
  <c r="E263" i="4"/>
  <c r="D259" i="1" s="1"/>
  <c r="E363" i="4"/>
  <c r="D358" i="1" s="1"/>
  <c r="E459" i="4"/>
  <c r="D453" i="1" s="1"/>
  <c r="G453" i="1" s="1"/>
  <c r="F56" i="5"/>
  <c r="E5" i="6"/>
  <c r="D1299" i="1" s="1"/>
  <c r="E114" i="6"/>
  <c r="E21" i="9"/>
  <c r="B27" i="9"/>
  <c r="E32" i="9"/>
  <c r="B32" i="9" s="1"/>
  <c r="E37" i="9"/>
  <c r="E48" i="9"/>
  <c r="B48" i="9" s="1"/>
  <c r="E53" i="9"/>
  <c r="E60" i="9"/>
  <c r="B60" i="9" s="1"/>
  <c r="E63" i="9"/>
  <c r="B63" i="9" s="1"/>
  <c r="E73" i="9"/>
  <c r="B73" i="9" s="1"/>
  <c r="E75" i="9"/>
  <c r="B75" i="9" s="1"/>
  <c r="E80" i="9"/>
  <c r="B80" i="9" s="1"/>
  <c r="E85" i="9"/>
  <c r="E92" i="9"/>
  <c r="B92" i="9" s="1"/>
  <c r="E95" i="9"/>
  <c r="B95" i="9" s="1"/>
  <c r="E105" i="9"/>
  <c r="B105" i="9" s="1"/>
  <c r="E107" i="9"/>
  <c r="B107" i="9" s="1"/>
  <c r="E112" i="9"/>
  <c r="B112" i="9" s="1"/>
  <c r="E117" i="9"/>
  <c r="E127" i="9"/>
  <c r="B127" i="9" s="1"/>
  <c r="E135" i="9"/>
  <c r="B135" i="9" s="1"/>
  <c r="E146" i="9"/>
  <c r="B146" i="9" s="1"/>
  <c r="E149" i="9"/>
  <c r="B149" i="9" s="1"/>
  <c r="E151" i="9"/>
  <c r="B151" i="9" s="1"/>
  <c r="E155" i="9"/>
  <c r="B155" i="9" s="1"/>
  <c r="F223" i="9"/>
  <c r="B223" i="9" s="1"/>
  <c r="F228" i="9"/>
  <c r="B229" i="9"/>
  <c r="B232" i="9"/>
  <c r="F234" i="9"/>
  <c r="B234" i="9" s="1"/>
  <c r="F240" i="9"/>
  <c r="B240" i="9" s="1"/>
  <c r="F246" i="9"/>
  <c r="B258" i="9"/>
  <c r="F260" i="9"/>
  <c r="B261" i="9"/>
  <c r="B264" i="9"/>
  <c r="F266" i="9"/>
  <c r="B266" i="9" s="1"/>
  <c r="D6" i="8"/>
  <c r="C1481" i="1" s="1"/>
  <c r="H998" i="1"/>
  <c r="H999" i="1"/>
  <c r="H1000" i="1"/>
  <c r="H1001" i="1"/>
  <c r="H1002" i="1"/>
  <c r="H1003" i="1"/>
  <c r="H1008" i="1"/>
  <c r="C1023" i="1"/>
  <c r="G1032" i="1"/>
  <c r="H1165" i="1"/>
  <c r="H1217" i="1"/>
  <c r="H1216" i="1"/>
  <c r="H1218" i="1"/>
  <c r="H1228" i="1"/>
  <c r="H1232" i="1"/>
  <c r="H1240" i="1"/>
  <c r="H1278" i="1"/>
  <c r="E644" i="4"/>
  <c r="D638" i="1" s="1"/>
  <c r="E26" i="9"/>
  <c r="B26" i="9" s="1"/>
  <c r="F216" i="9"/>
  <c r="B216" i="9" s="1"/>
  <c r="C1236" i="1"/>
  <c r="G1236" i="1" s="1"/>
  <c r="H1237" i="1"/>
  <c r="H405" i="1"/>
  <c r="G411" i="1"/>
  <c r="G289" i="1"/>
  <c r="D412" i="1"/>
  <c r="H412" i="1" s="1"/>
  <c r="E643" i="4"/>
  <c r="D637" i="1" s="1"/>
  <c r="G1322" i="1"/>
  <c r="F28" i="6"/>
  <c r="H711" i="1"/>
  <c r="E22" i="9"/>
  <c r="B22" i="9" s="1"/>
  <c r="G643" i="1"/>
  <c r="F652" i="4"/>
  <c r="G641" i="1"/>
  <c r="G364" i="1"/>
  <c r="G365" i="1"/>
  <c r="F363" i="4"/>
  <c r="H291" i="1"/>
  <c r="H206" i="1"/>
  <c r="F210" i="4"/>
  <c r="H207" i="1"/>
  <c r="E196" i="4"/>
  <c r="D192" i="1" s="1"/>
  <c r="G192" i="1" s="1"/>
  <c r="H191" i="1"/>
  <c r="H187" i="1"/>
  <c r="H186" i="1"/>
  <c r="E45" i="9"/>
  <c r="E44" i="9"/>
  <c r="B44" i="9" s="1"/>
  <c r="G181" i="1"/>
  <c r="E42" i="9"/>
  <c r="B42" i="9" s="1"/>
  <c r="F218" i="9"/>
  <c r="B218" i="9" s="1"/>
  <c r="H179" i="1"/>
  <c r="H176" i="1"/>
  <c r="H175" i="1"/>
  <c r="G170" i="1"/>
  <c r="G168" i="1"/>
  <c r="E163" i="4"/>
  <c r="D159" i="1" s="1"/>
  <c r="G166" i="1"/>
  <c r="F169" i="4"/>
  <c r="H165" i="1"/>
  <c r="G163" i="1"/>
  <c r="E40" i="9"/>
  <c r="B40" i="9" s="1"/>
  <c r="H160" i="1"/>
  <c r="F164" i="4"/>
  <c r="G157" i="1"/>
  <c r="F159" i="4"/>
  <c r="H154" i="1"/>
  <c r="H152" i="1"/>
  <c r="H149" i="1"/>
  <c r="H130" i="1"/>
  <c r="E133" i="4"/>
  <c r="D129" i="1" s="1"/>
  <c r="F134" i="4"/>
  <c r="H131" i="1"/>
  <c r="G719" i="1"/>
  <c r="G715" i="1"/>
  <c r="G713" i="1"/>
  <c r="E39" i="9"/>
  <c r="B39" i="9" s="1"/>
  <c r="G649" i="1"/>
  <c r="E274" i="9"/>
  <c r="B274" i="9" s="1"/>
  <c r="G644" i="1"/>
  <c r="C645" i="1"/>
  <c r="H645" i="1" s="1"/>
  <c r="G642" i="1"/>
  <c r="G405" i="1"/>
  <c r="H411" i="1"/>
  <c r="H397" i="1"/>
  <c r="G397" i="1"/>
  <c r="F402" i="4"/>
  <c r="G368" i="1"/>
  <c r="G291" i="1"/>
  <c r="G290" i="1"/>
  <c r="G413" i="1"/>
  <c r="E273" i="9"/>
  <c r="B273" i="9" s="1"/>
  <c r="B226" i="9"/>
  <c r="G191" i="1"/>
  <c r="G186" i="1"/>
  <c r="H184" i="1"/>
  <c r="G184" i="1"/>
  <c r="F188" i="4"/>
  <c r="B221" i="9"/>
  <c r="E43" i="9"/>
  <c r="B43" i="9" s="1"/>
  <c r="G175" i="1"/>
  <c r="G173" i="1"/>
  <c r="H173" i="1"/>
  <c r="F177" i="4"/>
  <c r="G165" i="1"/>
  <c r="C155" i="1"/>
  <c r="G154" i="1"/>
  <c r="F217" i="9"/>
  <c r="B217" i="9" s="1"/>
  <c r="G152" i="1"/>
  <c r="D133" i="4"/>
  <c r="G102" i="1"/>
  <c r="G108" i="1"/>
  <c r="G113" i="1"/>
  <c r="H1264" i="1"/>
  <c r="G1264" i="1"/>
  <c r="H1263" i="1"/>
  <c r="H1247" i="1"/>
  <c r="H1236" i="1"/>
  <c r="H1227" i="1"/>
  <c r="H1229" i="1"/>
  <c r="E237" i="5"/>
  <c r="D1215" i="1"/>
  <c r="F239" i="5"/>
  <c r="D1157" i="1"/>
  <c r="F180" i="5"/>
  <c r="H1160" i="1"/>
  <c r="H1157" i="1"/>
  <c r="C1154" i="1"/>
  <c r="H1154" i="1" s="1"/>
  <c r="H1156" i="1"/>
  <c r="H1155" i="1"/>
  <c r="F170" i="5"/>
  <c r="H1148" i="1"/>
  <c r="G1151" i="1"/>
  <c r="G1148" i="1"/>
  <c r="G1149" i="1"/>
  <c r="H1138" i="1"/>
  <c r="E284" i="9"/>
  <c r="B284" i="9" s="1"/>
  <c r="H1064" i="1"/>
  <c r="H1062" i="1"/>
  <c r="F70" i="5"/>
  <c r="C1048" i="1"/>
  <c r="H1048" i="1" s="1"/>
  <c r="G1042" i="1"/>
  <c r="C1041" i="1"/>
  <c r="C1034" i="1"/>
  <c r="G1030" i="1"/>
  <c r="H1030" i="1"/>
  <c r="F52" i="5"/>
  <c r="H1028" i="1"/>
  <c r="G1023" i="1"/>
  <c r="G1019" i="1"/>
  <c r="G1022" i="1"/>
  <c r="F29" i="5"/>
  <c r="G1012" i="1"/>
  <c r="G1006" i="1"/>
  <c r="G991" i="1"/>
  <c r="G996" i="1"/>
  <c r="H996" i="1"/>
  <c r="H1023" i="1"/>
  <c r="G1025" i="1"/>
  <c r="C1007" i="1"/>
  <c r="E12" i="5"/>
  <c r="D990" i="1" s="1"/>
  <c r="H993" i="1"/>
  <c r="H991" i="1"/>
  <c r="H992" i="1"/>
  <c r="G1326" i="1"/>
  <c r="H1461" i="1"/>
  <c r="E22" i="7"/>
  <c r="H1454" i="1"/>
  <c r="H29" i="3"/>
  <c r="C1576" i="1"/>
  <c r="G1576" i="1" s="1"/>
  <c r="D43" i="8"/>
  <c r="C1525" i="1"/>
  <c r="H1525" i="1" s="1"/>
  <c r="H1510" i="1"/>
  <c r="C1501" i="1"/>
  <c r="H1486" i="1"/>
  <c r="H1502" i="1"/>
  <c r="H1481" i="1"/>
  <c r="G1481" i="1"/>
  <c r="G351" i="1"/>
  <c r="H351" i="1"/>
  <c r="G611" i="1"/>
  <c r="H611" i="1"/>
  <c r="G70" i="1"/>
  <c r="H70" i="1"/>
  <c r="H1386" i="1"/>
  <c r="G1386" i="1"/>
  <c r="H1473" i="1"/>
  <c r="G1473" i="1"/>
  <c r="J1473" i="1"/>
  <c r="H1478" i="1"/>
  <c r="G1478" i="1"/>
  <c r="J1478" i="1"/>
  <c r="H1492" i="1"/>
  <c r="G1492" i="1"/>
  <c r="H1521" i="1"/>
  <c r="G1521" i="1"/>
  <c r="H1558" i="1"/>
  <c r="G1558" i="1"/>
  <c r="G287" i="9"/>
  <c r="E287" i="9" s="1"/>
  <c r="B287" i="9" s="1"/>
  <c r="D146" i="5"/>
  <c r="F149" i="5"/>
  <c r="C1127" i="1"/>
  <c r="G986" i="1"/>
  <c r="G987" i="1"/>
  <c r="G988" i="1"/>
  <c r="G989" i="1"/>
  <c r="G1048" i="1"/>
  <c r="G1049" i="1"/>
  <c r="G1050" i="1"/>
  <c r="G1051" i="1"/>
  <c r="G1052" i="1"/>
  <c r="G1053" i="1"/>
  <c r="G1054" i="1"/>
  <c r="G1055" i="1"/>
  <c r="G1114" i="1"/>
  <c r="G1115" i="1"/>
  <c r="G1116" i="1"/>
  <c r="G1117" i="1"/>
  <c r="G1118" i="1"/>
  <c r="G1119" i="1"/>
  <c r="G1120" i="1"/>
  <c r="G1121" i="1"/>
  <c r="G1122" i="1"/>
  <c r="G1123" i="1"/>
  <c r="G1155" i="1"/>
  <c r="G1156" i="1"/>
  <c r="G1157" i="1"/>
  <c r="G1158" i="1"/>
  <c r="G1159" i="1"/>
  <c r="G1160" i="1"/>
  <c r="G1161" i="1"/>
  <c r="G1162" i="1"/>
  <c r="G1163" i="1"/>
  <c r="G1164" i="1"/>
  <c r="G1165" i="1"/>
  <c r="G1166" i="1"/>
  <c r="G1223" i="1"/>
  <c r="G1224" i="1"/>
  <c r="G1225" i="1"/>
  <c r="G1226" i="1"/>
  <c r="G1227" i="1"/>
  <c r="G1228" i="1"/>
  <c r="G1229" i="1"/>
  <c r="G1230" i="1"/>
  <c r="G1231" i="1"/>
  <c r="G1232" i="1"/>
  <c r="G1233" i="1"/>
  <c r="G1234" i="1"/>
  <c r="G1337" i="1"/>
  <c r="G1341" i="1"/>
  <c r="G1345" i="1"/>
  <c r="G1352"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50" i="1"/>
  <c r="G1450" i="1"/>
  <c r="I1450" i="1" s="1"/>
  <c r="J1450" i="1"/>
  <c r="H1460" i="1"/>
  <c r="G1460" i="1"/>
  <c r="J1460" i="1"/>
  <c r="H1469" i="1"/>
  <c r="G1469" i="1"/>
  <c r="H1471" i="1"/>
  <c r="G1471" i="1"/>
  <c r="I1471" i="1" s="1"/>
  <c r="J1471" i="1"/>
  <c r="H1476" i="1"/>
  <c r="G1476" i="1"/>
  <c r="J1476" i="1"/>
  <c r="H1488" i="1"/>
  <c r="G1488" i="1"/>
  <c r="H1504" i="1"/>
  <c r="G1504" i="1"/>
  <c r="H1529" i="1"/>
  <c r="G1529" i="1"/>
  <c r="H1534" i="1"/>
  <c r="G1534" i="1"/>
  <c r="G1548" i="1"/>
  <c r="H1548" i="1"/>
  <c r="H1561" i="1"/>
  <c r="G1561" i="1"/>
  <c r="H1566" i="1"/>
  <c r="G1566" i="1"/>
  <c r="G1580" i="1"/>
  <c r="H1580" i="1"/>
  <c r="D50" i="4"/>
  <c r="F351" i="4"/>
  <c r="D396" i="4"/>
  <c r="F397" i="4"/>
  <c r="D644" i="4"/>
  <c r="F417" i="4"/>
  <c r="D643" i="4"/>
  <c r="F19" i="5"/>
  <c r="C997" i="1"/>
  <c r="F69" i="5"/>
  <c r="C1047" i="1"/>
  <c r="H1384" i="1"/>
  <c r="G1384" i="1"/>
  <c r="H1437" i="1"/>
  <c r="G1437" i="1"/>
  <c r="H1439" i="1"/>
  <c r="G1439" i="1"/>
  <c r="H1443" i="1"/>
  <c r="G1443" i="1"/>
  <c r="H1452" i="1"/>
  <c r="G1452" i="1"/>
  <c r="J1452" i="1"/>
  <c r="H1463" i="1"/>
  <c r="G1463" i="1"/>
  <c r="I1463" i="1" s="1"/>
  <c r="J1463" i="1"/>
  <c r="H1508" i="1"/>
  <c r="G1508" i="1"/>
  <c r="H1526" i="1"/>
  <c r="G1526" i="1"/>
  <c r="G1540" i="1"/>
  <c r="H1540" i="1"/>
  <c r="H1553" i="1"/>
  <c r="G1553" i="1"/>
  <c r="G1572" i="1"/>
  <c r="H1572" i="1"/>
  <c r="F617" i="4"/>
  <c r="D593" i="4"/>
  <c r="F135" i="5"/>
  <c r="D134" i="5"/>
  <c r="C1113" i="1"/>
  <c r="F54" i="6"/>
  <c r="C1348" i="1"/>
  <c r="D35" i="6"/>
  <c r="C73" i="1"/>
  <c r="C358" i="1"/>
  <c r="G1216" i="1"/>
  <c r="G1217" i="1"/>
  <c r="G1218" i="1"/>
  <c r="G1219" i="1"/>
  <c r="G1220" i="1"/>
  <c r="G1221" i="1"/>
  <c r="G1330" i="1"/>
  <c r="G1331" i="1"/>
  <c r="G1332" i="1"/>
  <c r="G1333" i="1"/>
  <c r="G1334" i="1"/>
  <c r="G1335" i="1"/>
  <c r="G1336" i="1"/>
  <c r="G1340" i="1"/>
  <c r="G1344" i="1"/>
  <c r="G1351" i="1"/>
  <c r="G1355" i="1"/>
  <c r="H1385" i="1"/>
  <c r="G1385" i="1"/>
  <c r="H1387" i="1"/>
  <c r="G1387" i="1"/>
  <c r="H1438" i="1"/>
  <c r="G1438" i="1"/>
  <c r="I1440" i="1"/>
  <c r="H1441" i="1"/>
  <c r="G1441" i="1"/>
  <c r="I1444" i="1"/>
  <c r="H1445" i="1"/>
  <c r="G1445" i="1"/>
  <c r="H1448" i="1"/>
  <c r="G1448" i="1"/>
  <c r="I1448" i="1" s="1"/>
  <c r="J1448" i="1"/>
  <c r="H1458" i="1"/>
  <c r="G1458" i="1"/>
  <c r="J1458" i="1"/>
  <c r="H1467" i="1"/>
  <c r="G1467" i="1"/>
  <c r="J1467" i="1"/>
  <c r="H1484" i="1"/>
  <c r="G1484" i="1"/>
  <c r="H1500" i="1"/>
  <c r="G1500" i="1"/>
  <c r="G1516" i="1"/>
  <c r="H1516" i="1"/>
  <c r="G1524" i="1"/>
  <c r="H1524" i="1"/>
  <c r="H1537" i="1"/>
  <c r="G1537" i="1"/>
  <c r="H1542" i="1"/>
  <c r="G1542" i="1"/>
  <c r="G1556" i="1"/>
  <c r="H1556" i="1"/>
  <c r="H1569" i="1"/>
  <c r="G1569" i="1"/>
  <c r="H1574" i="1"/>
  <c r="G1574" i="1"/>
  <c r="F216" i="4"/>
  <c r="D215" i="4"/>
  <c r="F264" i="4"/>
  <c r="D263" i="4"/>
  <c r="F331" i="4"/>
  <c r="D311" i="4"/>
  <c r="F529" i="4"/>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46" i="1"/>
  <c r="G1446" i="1"/>
  <c r="J1446" i="1"/>
  <c r="H1456" i="1"/>
  <c r="G1456" i="1"/>
  <c r="J1456" i="1"/>
  <c r="H1465" i="1"/>
  <c r="G1465" i="1"/>
  <c r="J1465" i="1"/>
  <c r="H1470" i="1"/>
  <c r="G1470" i="1"/>
  <c r="H1475" i="1"/>
  <c r="G1475" i="1"/>
  <c r="H1480" i="1"/>
  <c r="G1480" i="1"/>
  <c r="H1496" i="1"/>
  <c r="G1496" i="1"/>
  <c r="H1512" i="1"/>
  <c r="G1512" i="1"/>
  <c r="G1532" i="1"/>
  <c r="H1532" i="1"/>
  <c r="H1545" i="1"/>
  <c r="G1545" i="1"/>
  <c r="H1550" i="1"/>
  <c r="G1550" i="1"/>
  <c r="G1564" i="1"/>
  <c r="H1564" i="1"/>
  <c r="H1577" i="1"/>
  <c r="G1577" i="1"/>
  <c r="E50" i="4"/>
  <c r="D46" i="1" s="1"/>
  <c r="F153" i="4"/>
  <c r="D152" i="4"/>
  <c r="F231" i="4"/>
  <c r="D224" i="4"/>
  <c r="E311" i="4"/>
  <c r="D306" i="1" s="1"/>
  <c r="F94" i="6"/>
  <c r="C1388" i="1"/>
  <c r="D89" i="6"/>
  <c r="E152" i="4"/>
  <c r="D298" i="4"/>
  <c r="F13" i="5"/>
  <c r="D12" i="5"/>
  <c r="G292" i="9"/>
  <c r="F206" i="5"/>
  <c r="D245" i="5"/>
  <c r="F250" i="5"/>
  <c r="D42" i="8"/>
  <c r="G294" i="9" s="1"/>
  <c r="E294" i="9" s="1"/>
  <c r="J1440" i="1"/>
  <c r="J1442" i="1"/>
  <c r="J1444" i="1"/>
  <c r="G1483" i="1"/>
  <c r="G1487" i="1"/>
  <c r="G1491" i="1"/>
  <c r="G1495" i="1"/>
  <c r="G1499" i="1"/>
  <c r="G1503" i="1"/>
  <c r="G1507" i="1"/>
  <c r="G1511" i="1"/>
  <c r="G1515" i="1"/>
  <c r="D163" i="4"/>
  <c r="F299" i="4"/>
  <c r="E421" i="4"/>
  <c r="E528" i="4"/>
  <c r="F581" i="4"/>
  <c r="D580" i="4"/>
  <c r="E68" i="5"/>
  <c r="H289" i="9"/>
  <c r="E289" i="9" s="1"/>
  <c r="B289" i="9" s="1"/>
  <c r="E176" i="5"/>
  <c r="H1520" i="1"/>
  <c r="H1528" i="1"/>
  <c r="G1533" i="1"/>
  <c r="H1536" i="1"/>
  <c r="G1541" i="1"/>
  <c r="H1544" i="1"/>
  <c r="G1549" i="1"/>
  <c r="H1552" i="1"/>
  <c r="G1557" i="1"/>
  <c r="H1560" i="1"/>
  <c r="G1565" i="1"/>
  <c r="H1568" i="1"/>
  <c r="G1573" i="1"/>
  <c r="D7" i="4"/>
  <c r="D124" i="4"/>
  <c r="F345" i="4"/>
  <c r="E351" i="4"/>
  <c r="F422" i="4"/>
  <c r="D421" i="4"/>
  <c r="G202" i="9"/>
  <c r="E202" i="9" s="1"/>
  <c r="B202" i="9" s="1"/>
  <c r="E580" i="4"/>
  <c r="D574" i="1" s="1"/>
  <c r="G142" i="9"/>
  <c r="E142" i="9" s="1"/>
  <c r="B142" i="9" s="1"/>
  <c r="F603" i="4"/>
  <c r="F79" i="5"/>
  <c r="D78" i="5"/>
  <c r="E141" i="6"/>
  <c r="I24" i="3"/>
  <c r="B21" i="9"/>
  <c r="B29" i="9"/>
  <c r="B37" i="9"/>
  <c r="B45" i="9"/>
  <c r="B53" i="9"/>
  <c r="B61" i="9"/>
  <c r="B69" i="9"/>
  <c r="B77" i="9"/>
  <c r="B85" i="9"/>
  <c r="B93" i="9"/>
  <c r="B101" i="9"/>
  <c r="B109" i="9"/>
  <c r="B117" i="9"/>
  <c r="G163" i="9"/>
  <c r="E163" i="9" s="1"/>
  <c r="B163" i="9" s="1"/>
  <c r="G194" i="9"/>
  <c r="E194" i="9" s="1"/>
  <c r="B194" i="9" s="1"/>
  <c r="D515" i="4"/>
  <c r="D567" i="4"/>
  <c r="D528" i="4" s="1"/>
  <c r="D625" i="4"/>
  <c r="D87" i="5"/>
  <c r="D190" i="5"/>
  <c r="D238" i="5"/>
  <c r="D258" i="5"/>
  <c r="D5" i="6"/>
  <c r="G206" i="9"/>
  <c r="E206" i="9" s="1"/>
  <c r="B206" i="9" s="1"/>
  <c r="B157" i="9"/>
  <c r="D472" i="4"/>
  <c r="D484" i="4"/>
  <c r="F88" i="5"/>
  <c r="F177" i="5"/>
  <c r="B122" i="9"/>
  <c r="B130" i="9"/>
  <c r="B138" i="9"/>
  <c r="G162" i="9"/>
  <c r="E162" i="9" s="1"/>
  <c r="B162" i="9" s="1"/>
  <c r="G181" i="9"/>
  <c r="E181" i="9" s="1"/>
  <c r="B181" i="9" s="1"/>
  <c r="G189" i="9"/>
  <c r="E189" i="9" s="1"/>
  <c r="B189" i="9" s="1"/>
  <c r="G161" i="9"/>
  <c r="E161" i="9" s="1"/>
  <c r="B161" i="9" s="1"/>
  <c r="G198" i="9"/>
  <c r="E198" i="9" s="1"/>
  <c r="B198" i="9" s="1"/>
  <c r="M212" i="9"/>
  <c r="G278" i="9"/>
  <c r="E278" i="9" s="1"/>
  <c r="B278" i="9" s="1"/>
  <c r="G277" i="9"/>
  <c r="E277" i="9" s="1"/>
  <c r="B277" i="9" s="1"/>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65" i="9"/>
  <c r="E165" i="9" s="1"/>
  <c r="B165" i="9" s="1"/>
  <c r="H164" i="9"/>
  <c r="I10" i="9"/>
  <c r="E144" i="9"/>
  <c r="B144" i="9" s="1"/>
  <c r="E152" i="9"/>
  <c r="B152" i="9" s="1"/>
  <c r="G160" i="9"/>
  <c r="E160" i="9" s="1"/>
  <c r="B160" i="9" s="1"/>
  <c r="G164" i="9"/>
  <c r="G177" i="9"/>
  <c r="E177" i="9" s="1"/>
  <c r="B177" i="9" s="1"/>
  <c r="G185" i="9"/>
  <c r="E185" i="9" s="1"/>
  <c r="B185" i="9" s="1"/>
  <c r="B213" i="9"/>
  <c r="B224" i="9"/>
  <c r="F214" i="9"/>
  <c r="B214" i="9" s="1"/>
  <c r="F222" i="9"/>
  <c r="B222" i="9" s="1"/>
  <c r="B230" i="9"/>
  <c r="B238" i="9"/>
  <c r="B246" i="9"/>
  <c r="B254" i="9"/>
  <c r="B262" i="9"/>
  <c r="B270" i="9"/>
  <c r="B288" i="9"/>
  <c r="E290" i="9"/>
  <c r="B290" i="9" s="1"/>
  <c r="B220" i="9"/>
  <c r="B228" i="9"/>
  <c r="B236" i="9"/>
  <c r="B244" i="9"/>
  <c r="B252" i="9"/>
  <c r="B260" i="9"/>
  <c r="B268" i="9"/>
  <c r="I1452" i="1" l="1"/>
  <c r="I1439" i="1"/>
  <c r="E298" i="4"/>
  <c r="I1479" i="1"/>
  <c r="F106" i="4"/>
  <c r="I1472" i="1"/>
  <c r="I1462" i="1"/>
  <c r="I1473" i="1"/>
  <c r="I27" i="3"/>
  <c r="D1408" i="1"/>
  <c r="H292" i="9"/>
  <c r="E292" i="9" s="1"/>
  <c r="B292" i="9" s="1"/>
  <c r="D1183" i="1"/>
  <c r="H1183" i="1"/>
  <c r="G1183" i="1"/>
  <c r="H294" i="1"/>
  <c r="G294" i="1"/>
  <c r="F114" i="6"/>
  <c r="H27" i="3"/>
  <c r="C1408" i="1"/>
  <c r="I1443" i="1"/>
  <c r="G523" i="1"/>
  <c r="H523" i="1"/>
  <c r="F118" i="5"/>
  <c r="C1096" i="1"/>
  <c r="H78" i="1"/>
  <c r="G78" i="1"/>
  <c r="I1459" i="1"/>
  <c r="H453" i="1"/>
  <c r="G412" i="1"/>
  <c r="H192" i="1"/>
  <c r="F196" i="4"/>
  <c r="G645" i="1"/>
  <c r="H155" i="1"/>
  <c r="G155" i="1"/>
  <c r="F133" i="4"/>
  <c r="C129" i="1"/>
  <c r="I23" i="3"/>
  <c r="D1214" i="1"/>
  <c r="G1154" i="1"/>
  <c r="G1041" i="1"/>
  <c r="H1041" i="1"/>
  <c r="G1034" i="1"/>
  <c r="H1034" i="1"/>
  <c r="H1007" i="1"/>
  <c r="G1007" i="1"/>
  <c r="E7" i="5"/>
  <c r="D985" i="1" s="1"/>
  <c r="D1453" i="1"/>
  <c r="I30" i="3"/>
  <c r="E5" i="7"/>
  <c r="G297" i="9" s="1"/>
  <c r="E297" i="9" s="1"/>
  <c r="B297" i="9" s="1"/>
  <c r="I1467" i="1"/>
  <c r="I1456" i="1"/>
  <c r="H1576" i="1"/>
  <c r="G1525" i="1"/>
  <c r="I35" i="3"/>
  <c r="C1518" i="1"/>
  <c r="H1501" i="1"/>
  <c r="G1501" i="1"/>
  <c r="B294" i="9"/>
  <c r="F528" i="4"/>
  <c r="C522" i="1"/>
  <c r="F472" i="4"/>
  <c r="C466" i="1"/>
  <c r="F258" i="5"/>
  <c r="C1235" i="1"/>
  <c r="C1065" i="1"/>
  <c r="F87" i="5"/>
  <c r="G1127" i="1"/>
  <c r="H1127" i="1"/>
  <c r="E164" i="9"/>
  <c r="B164" i="9" s="1"/>
  <c r="B191" i="9"/>
  <c r="D237" i="5"/>
  <c r="C1215" i="1"/>
  <c r="F238" i="5"/>
  <c r="F625" i="4"/>
  <c r="C619" i="1"/>
  <c r="D420" i="4"/>
  <c r="F421" i="4"/>
  <c r="C415" i="1"/>
  <c r="F124" i="4"/>
  <c r="C120" i="1"/>
  <c r="I21" i="3"/>
  <c r="D1046" i="1"/>
  <c r="D415" i="1"/>
  <c r="E420" i="4"/>
  <c r="F245" i="5"/>
  <c r="C1222" i="1"/>
  <c r="H1388" i="1"/>
  <c r="G1388" i="1"/>
  <c r="I1465" i="1"/>
  <c r="F263" i="4"/>
  <c r="C259" i="1"/>
  <c r="F35" i="6"/>
  <c r="H25" i="3"/>
  <c r="C1329" i="1"/>
  <c r="F134" i="5"/>
  <c r="C1112" i="1"/>
  <c r="E6" i="4"/>
  <c r="G997" i="1"/>
  <c r="H997" i="1"/>
  <c r="F643" i="4"/>
  <c r="C637" i="1"/>
  <c r="F396" i="4"/>
  <c r="C391" i="1"/>
  <c r="F50" i="4"/>
  <c r="C46" i="1"/>
  <c r="D522" i="1"/>
  <c r="F89" i="6"/>
  <c r="C1383" i="1"/>
  <c r="G73" i="1"/>
  <c r="H73" i="1"/>
  <c r="G291" i="9"/>
  <c r="E291" i="9" s="1"/>
  <c r="B291" i="9" s="1"/>
  <c r="C1167" i="1"/>
  <c r="F190" i="5"/>
  <c r="F567" i="4"/>
  <c r="C561" i="1"/>
  <c r="I28" i="3"/>
  <c r="D1435" i="1"/>
  <c r="F7" i="4"/>
  <c r="D6" i="4"/>
  <c r="C3" i="1"/>
  <c r="F580" i="4"/>
  <c r="C574" i="1"/>
  <c r="F298" i="4"/>
  <c r="C293" i="1"/>
  <c r="H20" i="9"/>
  <c r="G20" i="9"/>
  <c r="D151" i="4"/>
  <c r="F152" i="4"/>
  <c r="C148" i="1"/>
  <c r="H1348" i="1"/>
  <c r="G1348" i="1"/>
  <c r="H1047" i="1"/>
  <c r="G1047" i="1"/>
  <c r="F146" i="5"/>
  <c r="C1124" i="1"/>
  <c r="K1432" i="9"/>
  <c r="G295" i="9"/>
  <c r="E295" i="9" s="1"/>
  <c r="B295" i="9" s="1"/>
  <c r="I34" i="3"/>
  <c r="C1517" i="1"/>
  <c r="F12" i="5"/>
  <c r="C990" i="1"/>
  <c r="D7" i="5"/>
  <c r="F224" i="4"/>
  <c r="C220" i="1"/>
  <c r="H1113" i="1"/>
  <c r="G1113" i="1"/>
  <c r="D293" i="1"/>
  <c r="F212" i="9"/>
  <c r="B212" i="9" s="1"/>
  <c r="F484" i="4"/>
  <c r="C478" i="1"/>
  <c r="D141" i="6"/>
  <c r="G299" i="9" s="1"/>
  <c r="E299" i="9" s="1"/>
  <c r="C1299" i="1"/>
  <c r="F5" i="6"/>
  <c r="H24" i="3"/>
  <c r="D176" i="5"/>
  <c r="F515" i="4"/>
  <c r="C509" i="1"/>
  <c r="F78" i="5"/>
  <c r="C1056" i="1"/>
  <c r="E350" i="4"/>
  <c r="D346" i="1"/>
  <c r="I22" i="3"/>
  <c r="E175" i="5"/>
  <c r="D1152" i="1" s="1"/>
  <c r="D1153" i="1"/>
  <c r="F163" i="4"/>
  <c r="C159" i="1"/>
  <c r="E151" i="4"/>
  <c r="D148" i="1"/>
  <c r="I1446" i="1"/>
  <c r="F311" i="4"/>
  <c r="C306" i="1"/>
  <c r="F215" i="4"/>
  <c r="C211" i="1"/>
  <c r="I1458" i="1"/>
  <c r="I1441" i="1"/>
  <c r="G358" i="1"/>
  <c r="H358" i="1"/>
  <c r="F593" i="4"/>
  <c r="C587" i="1"/>
  <c r="D68" i="5"/>
  <c r="F644" i="4"/>
  <c r="C638" i="1"/>
  <c r="D350" i="4"/>
  <c r="I1476" i="1"/>
  <c r="I1460" i="1"/>
  <c r="I1478" i="1"/>
  <c r="I20" i="3" l="1"/>
  <c r="G1408" i="1"/>
  <c r="H1408" i="1"/>
  <c r="I29" i="3"/>
  <c r="G1096" i="1"/>
  <c r="H1096" i="1"/>
  <c r="E20" i="9"/>
  <c r="E19" i="9" s="1"/>
  <c r="H129" i="1"/>
  <c r="G129" i="1"/>
  <c r="E6" i="5"/>
  <c r="D984" i="1" s="1"/>
  <c r="E296" i="9"/>
  <c r="I10" i="3" s="1"/>
  <c r="D1436" i="1"/>
  <c r="H1436" i="1" s="1"/>
  <c r="G1453" i="1"/>
  <c r="H1453" i="1"/>
  <c r="G1436" i="1"/>
  <c r="H1518" i="1"/>
  <c r="G1518" i="1"/>
  <c r="E298" i="9"/>
  <c r="B299" i="9"/>
  <c r="F350" i="4"/>
  <c r="D408" i="4"/>
  <c r="C345" i="1"/>
  <c r="G306" i="1"/>
  <c r="H306" i="1"/>
  <c r="G1056" i="1"/>
  <c r="H1056" i="1"/>
  <c r="E635" i="4"/>
  <c r="D629" i="1" s="1"/>
  <c r="D414" i="1"/>
  <c r="G990" i="1"/>
  <c r="H990" i="1"/>
  <c r="G148" i="1"/>
  <c r="H148" i="1"/>
  <c r="G574" i="1"/>
  <c r="H574" i="1"/>
  <c r="G391" i="1"/>
  <c r="H391" i="1"/>
  <c r="G259" i="1"/>
  <c r="H259" i="1"/>
  <c r="G619" i="1"/>
  <c r="H619" i="1"/>
  <c r="F237" i="5"/>
  <c r="C1214" i="1"/>
  <c r="H23" i="3"/>
  <c r="G1065" i="1"/>
  <c r="H1065" i="1"/>
  <c r="I17" i="3"/>
  <c r="E289" i="4"/>
  <c r="E290" i="4" s="1"/>
  <c r="D286" i="1" s="1"/>
  <c r="D147" i="1"/>
  <c r="D175" i="5"/>
  <c r="C1153" i="1"/>
  <c r="H22" i="3"/>
  <c r="F176" i="5"/>
  <c r="G561" i="1"/>
  <c r="H561" i="1"/>
  <c r="F420" i="4"/>
  <c r="D635" i="4"/>
  <c r="C414" i="1"/>
  <c r="G466" i="1"/>
  <c r="H466" i="1"/>
  <c r="G638" i="1"/>
  <c r="H638" i="1"/>
  <c r="G211" i="1"/>
  <c r="H211" i="1"/>
  <c r="G346" i="1"/>
  <c r="H346" i="1"/>
  <c r="G509" i="1"/>
  <c r="H509" i="1"/>
  <c r="G478" i="1"/>
  <c r="H478" i="1"/>
  <c r="G220" i="1"/>
  <c r="H220" i="1"/>
  <c r="D407" i="4"/>
  <c r="E636" i="4"/>
  <c r="D630" i="1" s="1"/>
  <c r="H1329" i="1"/>
  <c r="G1329" i="1"/>
  <c r="H1222" i="1"/>
  <c r="G1222" i="1"/>
  <c r="G415" i="1"/>
  <c r="H415" i="1"/>
  <c r="G1235" i="1"/>
  <c r="H1235" i="1"/>
  <c r="G522" i="1"/>
  <c r="H522" i="1"/>
  <c r="E293" i="9"/>
  <c r="G587" i="1"/>
  <c r="H587" i="1"/>
  <c r="F141" i="6"/>
  <c r="C1435" i="1"/>
  <c r="H9" i="3" s="1"/>
  <c r="H28" i="3"/>
  <c r="F7" i="5"/>
  <c r="D6" i="5"/>
  <c r="C985" i="1"/>
  <c r="H20" i="3"/>
  <c r="D412" i="4"/>
  <c r="D290" i="4"/>
  <c r="F6" i="4"/>
  <c r="H16" i="3"/>
  <c r="C2" i="1"/>
  <c r="H1112" i="1"/>
  <c r="G1112" i="1"/>
  <c r="G120" i="1"/>
  <c r="H120" i="1"/>
  <c r="H1215" i="1"/>
  <c r="G1215" i="1"/>
  <c r="D636" i="4"/>
  <c r="G159" i="1"/>
  <c r="H159" i="1"/>
  <c r="F68" i="5"/>
  <c r="H21" i="3"/>
  <c r="C1046" i="1"/>
  <c r="E408" i="4"/>
  <c r="D403" i="1" s="1"/>
  <c r="D345" i="1"/>
  <c r="G1299" i="1"/>
  <c r="H1299" i="1"/>
  <c r="E407" i="4"/>
  <c r="D402" i="1" s="1"/>
  <c r="H1517" i="1"/>
  <c r="G1517" i="1"/>
  <c r="H11" i="3"/>
  <c r="G1124" i="1"/>
  <c r="H1124" i="1"/>
  <c r="D289" i="4"/>
  <c r="H17" i="3"/>
  <c r="F151" i="4"/>
  <c r="C147" i="1"/>
  <c r="G293" i="1"/>
  <c r="H293" i="1"/>
  <c r="G3" i="1"/>
  <c r="H3" i="1"/>
  <c r="H1167" i="1"/>
  <c r="G1167" i="1"/>
  <c r="H1383" i="1"/>
  <c r="G1383" i="1"/>
  <c r="G46" i="1"/>
  <c r="H46" i="1"/>
  <c r="G637" i="1"/>
  <c r="H637" i="1"/>
  <c r="E412" i="4"/>
  <c r="I16" i="3"/>
  <c r="D2" i="1"/>
  <c r="B20" i="9" l="1"/>
  <c r="H276" i="9"/>
  <c r="N3" i="9"/>
  <c r="I11" i="3"/>
  <c r="F290" i="4"/>
  <c r="C286" i="1"/>
  <c r="G414" i="1"/>
  <c r="H414" i="1"/>
  <c r="F408" i="4"/>
  <c r="C403" i="1"/>
  <c r="E639" i="4"/>
  <c r="D407" i="1"/>
  <c r="D291" i="4"/>
  <c r="F289" i="4"/>
  <c r="C285" i="1"/>
  <c r="D413" i="4"/>
  <c r="D414" i="4" s="1"/>
  <c r="H1046" i="1"/>
  <c r="G1046" i="1"/>
  <c r="G2" i="1"/>
  <c r="H2" i="1"/>
  <c r="F412" i="4"/>
  <c r="D639" i="4"/>
  <c r="C407" i="1"/>
  <c r="H985" i="1"/>
  <c r="G985" i="1"/>
  <c r="H1435" i="1"/>
  <c r="G1435" i="1"/>
  <c r="F407" i="4"/>
  <c r="C402" i="1"/>
  <c r="F635" i="4"/>
  <c r="C629" i="1"/>
  <c r="K3" i="9"/>
  <c r="I9" i="3"/>
  <c r="F636" i="4"/>
  <c r="C630" i="1"/>
  <c r="G276" i="9"/>
  <c r="G282" i="9"/>
  <c r="E282" i="9" s="1"/>
  <c r="B282" i="9" s="1"/>
  <c r="F6" i="5"/>
  <c r="C984" i="1"/>
  <c r="E413" i="4"/>
  <c r="E414" i="4" s="1"/>
  <c r="D409" i="1" s="1"/>
  <c r="D285" i="1"/>
  <c r="E291" i="4"/>
  <c r="D287" i="1" s="1"/>
  <c r="F175" i="5"/>
  <c r="C1152" i="1"/>
  <c r="G147" i="1"/>
  <c r="H147" i="1"/>
  <c r="H1153" i="1"/>
  <c r="G1153" i="1"/>
  <c r="G1214" i="1"/>
  <c r="H1214" i="1"/>
  <c r="G345" i="1"/>
  <c r="H345" i="1"/>
  <c r="E276" i="9" l="1"/>
  <c r="E275" i="9" s="1"/>
  <c r="H8" i="3"/>
  <c r="H984" i="1"/>
  <c r="G984" i="1"/>
  <c r="G630" i="1"/>
  <c r="H630" i="1"/>
  <c r="G629" i="1"/>
  <c r="H629" i="1"/>
  <c r="G407" i="1"/>
  <c r="H407" i="1"/>
  <c r="F291" i="4"/>
  <c r="C287" i="1"/>
  <c r="G403" i="1"/>
  <c r="H403" i="1"/>
  <c r="G286" i="1"/>
  <c r="H286" i="1"/>
  <c r="F639" i="4"/>
  <c r="C633" i="1"/>
  <c r="D640" i="4"/>
  <c r="D641" i="4" s="1"/>
  <c r="D415" i="4"/>
  <c r="F413" i="4"/>
  <c r="C408" i="1"/>
  <c r="G402" i="1"/>
  <c r="H402" i="1"/>
  <c r="F414" i="4"/>
  <c r="C409" i="1"/>
  <c r="G285" i="1"/>
  <c r="H285" i="1"/>
  <c r="H1152" i="1"/>
  <c r="G1152" i="1"/>
  <c r="E415" i="4"/>
  <c r="D410" i="1" s="1"/>
  <c r="E640" i="4"/>
  <c r="E641" i="4" s="1"/>
  <c r="D408" i="1"/>
  <c r="D633" i="1"/>
  <c r="B276" i="9" l="1"/>
  <c r="E642" i="4"/>
  <c r="E645" i="4" s="1"/>
  <c r="D634" i="1"/>
  <c r="F641" i="4"/>
  <c r="C635" i="1"/>
  <c r="D642" i="4"/>
  <c r="D645" i="4" s="1"/>
  <c r="F640" i="4"/>
  <c r="C634" i="1"/>
  <c r="G287" i="1"/>
  <c r="H287" i="1"/>
  <c r="D635" i="1"/>
  <c r="F415" i="4"/>
  <c r="C410" i="1"/>
  <c r="G409" i="1"/>
  <c r="H409" i="1"/>
  <c r="G408" i="1"/>
  <c r="H408" i="1"/>
  <c r="G633" i="1"/>
  <c r="H633" i="1"/>
  <c r="M3" i="9"/>
  <c r="I8" i="3"/>
  <c r="H18" i="3" l="1"/>
  <c r="F645" i="4"/>
  <c r="C639" i="1"/>
  <c r="G410" i="1"/>
  <c r="H410" i="1"/>
  <c r="F642" i="4"/>
  <c r="D646" i="4"/>
  <c r="C636" i="1"/>
  <c r="I18" i="3"/>
  <c r="D639" i="1"/>
  <c r="G634" i="1"/>
  <c r="H634" i="1"/>
  <c r="G635" i="1"/>
  <c r="H635" i="1"/>
  <c r="E646" i="4"/>
  <c r="D636" i="1"/>
  <c r="I19" i="3" l="1"/>
  <c r="D640" i="1"/>
  <c r="F646" i="4"/>
  <c r="H19" i="3"/>
  <c r="C640" i="1"/>
  <c r="G639" i="1"/>
  <c r="H639" i="1"/>
  <c r="G636" i="1"/>
  <c r="H636" i="1"/>
  <c r="H7" i="3"/>
  <c r="J3" i="9" l="1"/>
  <c r="I7" i="3"/>
  <c r="G640" i="1"/>
  <c r="H640" i="1"/>
  <c r="M272" i="9" l="1"/>
  <c r="L272" i="9"/>
  <c r="H18" i="9"/>
  <c r="G18" i="9"/>
  <c r="L15" i="9"/>
  <c r="K9" i="9"/>
  <c r="I5" i="9"/>
  <c r="J8" i="9"/>
  <c r="K11" i="9"/>
  <c r="J7" i="9"/>
  <c r="J6" i="9"/>
  <c r="K10" i="9"/>
  <c r="G17" i="9"/>
  <c r="H16" i="9"/>
  <c r="M15" i="9"/>
  <c r="I13" i="9"/>
  <c r="K13" i="9"/>
  <c r="I8" i="9"/>
  <c r="J12" i="9"/>
  <c r="J5" i="9"/>
  <c r="M16" i="9"/>
  <c r="I9" i="9"/>
  <c r="H17" i="9"/>
  <c r="K12" i="9"/>
  <c r="K7" i="9"/>
  <c r="J9" i="9"/>
  <c r="L16" i="9"/>
  <c r="G15" i="9"/>
  <c r="K5" i="9"/>
  <c r="I6" i="9"/>
  <c r="I12" i="9"/>
  <c r="I7" i="9"/>
  <c r="H15" i="9"/>
  <c r="I17" i="9"/>
  <c r="K6" i="9"/>
  <c r="I11" i="9"/>
  <c r="J10" i="9"/>
  <c r="K8" i="9"/>
  <c r="J13" i="9"/>
  <c r="J17" i="9"/>
  <c r="G16" i="9"/>
  <c r="J11" i="9"/>
  <c r="E18" i="9" l="1"/>
  <c r="B18" i="9" s="1"/>
  <c r="F272" i="9"/>
  <c r="F19" i="9" s="1"/>
  <c r="F15" i="9"/>
  <c r="E15" i="9"/>
  <c r="F16" i="9"/>
  <c r="E16" i="9"/>
  <c r="E7" i="9"/>
  <c r="B7" i="9" s="1"/>
  <c r="E13" i="9"/>
  <c r="B13" i="9" s="1"/>
  <c r="E6" i="9"/>
  <c r="B6" i="9" s="1"/>
  <c r="E11" i="9"/>
  <c r="B11" i="9" s="1"/>
  <c r="E12" i="9"/>
  <c r="B12" i="9" s="1"/>
  <c r="E5" i="9"/>
  <c r="E8" i="9"/>
  <c r="B8" i="9" s="1"/>
  <c r="B272" i="9"/>
  <c r="E9" i="9"/>
  <c r="B9" i="9" s="1"/>
  <c r="E10" i="9"/>
  <c r="B10" i="9" s="1"/>
  <c r="E17" i="9"/>
  <c r="B17" i="9" s="1"/>
  <c r="B16" i="9" l="1"/>
  <c r="B15" i="9"/>
  <c r="F14" i="9"/>
  <c r="F3" i="9" s="1"/>
  <c r="E14" i="9"/>
  <c r="B5"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<sst xmlns="http://schemas.openxmlformats.org/spreadsheetml/2006/main" count="4313" uniqueCount="3393">
  <si>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</si>
  <si>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</si>
  <si>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</si>
  <si>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</si>
  <si>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</si>
  <si>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</si>
  <si>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</si>
  <si>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</si>
  <si>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</si>
  <si>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</si>
  <si>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</si>
  <si>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</si>
  <si>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</si>
  <si>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</si>
  <si>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</si>
  <si>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</si>
  <si>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</si>
  <si>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</si>
  <si>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</si>
  <si>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</si>
  <si>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</si>
  <si>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</si>
  <si>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</si>
  <si>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</si>
  <si>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</si>
  <si>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</si>
  <si>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</si>
  <si>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</si>
  <si>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</si>
  <si>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</si>
  <si>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</si>
  <si>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ZATVOR U RIJECI</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</si>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</sst>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0000000}"/>
    <cellStyle name="Hyperlink 3" xfId="3" xr:uid="{00000000-0005-0000-0000-000001000000}"/>
    <cellStyle name="Normal" xfId="0" builtinId="0"/>
    <cellStyle name="Normal 2" xfId="4" xr:uid="{00000000-0005-0000-0000-000002000000}"/>
    <cellStyle name="Normal 3" xfId="5" xr:uid="{00000000-0005-0000-0000-000003000000}"/>
    <cellStyle name="Normal_Sheet1" xfId="6" xr:uid="{00000000-0005-0000-0000-000004000000}"/>
    <cellStyle name="Obično_GFI-POD ver. 1.0.5" xfId="7" xr:uid="{00000000-0005-0000-0000-000006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15753468</v>
      </c>
      <c r="D2" s="6">
        <f>'PR-RAS'!E6</f>
        <v>16973810.809999999</v>
      </c>
      <c r="E2" s="6">
        <v>0</v>
      </c>
      <c r="F2" s="6">
        <v>0</v>
      </c>
      <c r="G2" s="7">
        <f t="shared" ref="G2:G264" si="0">(B2/1000)*(C2*1+D2*2)</f>
        <v>49701.089619999999</v>
      </c>
      <c r="H2" s="7">
        <f t="shared" ref="H2:H264" si="1">ABS(C2-ROUND(C2,0))+ABS(D2-ROUND(D2,0))</f>
        <v>0.19000000134110451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0.14000000000000001</v>
      </c>
      <c r="E78" s="1">
        <v>0</v>
      </c>
      <c r="F78" s="1">
        <v>0</v>
      </c>
      <c r="G78" s="2">
        <f t="shared" si="0"/>
        <v>2.1560000000000003E-2</v>
      </c>
      <c r="H78" s="2">
        <f t="shared" si="1"/>
        <v>0.14000000000000001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0.14000000000000001</v>
      </c>
      <c r="E79" s="1">
        <v>0</v>
      </c>
      <c r="F79" s="1">
        <v>0</v>
      </c>
      <c r="G79" s="2">
        <f t="shared" si="0"/>
        <v>2.1840000000000002E-2</v>
      </c>
      <c r="H79" s="2">
        <f t="shared" si="1"/>
        <v>0.14000000000000001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0.14000000000000001</v>
      </c>
      <c r="E81" s="1">
        <v>0</v>
      </c>
      <c r="F81" s="1">
        <v>0</v>
      </c>
      <c r="G81" s="2">
        <f t="shared" si="0"/>
        <v>2.2400000000000003E-2</v>
      </c>
      <c r="H81" s="2">
        <f t="shared" si="1"/>
        <v>0.14000000000000001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70280</v>
      </c>
      <c r="D102" s="1">
        <f>'PR-RAS'!E106</f>
        <v>0</v>
      </c>
      <c r="E102" s="1">
        <v>0</v>
      </c>
      <c r="F102" s="1">
        <v>0</v>
      </c>
      <c r="G102" s="2">
        <f t="shared" si="0"/>
        <v>7098.2800000000007</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70280</v>
      </c>
      <c r="D108" s="1">
        <f>'PR-RAS'!E112</f>
        <v>0</v>
      </c>
      <c r="E108" s="1">
        <v>0</v>
      </c>
      <c r="F108" s="1">
        <v>0</v>
      </c>
      <c r="G108" s="2">
        <f t="shared" si="0"/>
        <v>7519.96</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70280</v>
      </c>
      <c r="D113" s="1">
        <f>'PR-RAS'!E117</f>
        <v>0</v>
      </c>
      <c r="E113" s="1">
        <v>0</v>
      </c>
      <c r="F113" s="1">
        <v>0</v>
      </c>
      <c r="G113" s="2">
        <f t="shared" si="0"/>
        <v>7871.3600000000006</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93093.06</v>
      </c>
      <c r="E120" s="1">
        <v>0</v>
      </c>
      <c r="F120" s="1">
        <v>0</v>
      </c>
      <c r="G120" s="2">
        <f t="shared" si="0"/>
        <v>22156.148279999998</v>
      </c>
      <c r="H120" s="2">
        <f t="shared" si="1"/>
        <v>5.9999999997671694E-2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93093.06</v>
      </c>
      <c r="E121" s="1">
        <v>0</v>
      </c>
      <c r="F121" s="1">
        <v>0</v>
      </c>
      <c r="G121" s="2">
        <f t="shared" si="0"/>
        <v>22342.3344</v>
      </c>
      <c r="H121" s="2">
        <f t="shared" si="1"/>
        <v>5.9999999997671694E-2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93093.06</v>
      </c>
      <c r="E123" s="1">
        <v>0</v>
      </c>
      <c r="F123" s="1">
        <v>0</v>
      </c>
      <c r="G123" s="2">
        <f t="shared" si="0"/>
        <v>22714.70664</v>
      </c>
      <c r="H123" s="2">
        <f t="shared" si="1"/>
        <v>5.9999999997671694E-2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15683188</v>
      </c>
      <c r="D129" s="1">
        <f>'PR-RAS'!E133</f>
        <v>16880717.609999999</v>
      </c>
      <c r="E129" s="1">
        <v>0</v>
      </c>
      <c r="F129" s="1">
        <v>0</v>
      </c>
      <c r="G129" s="2">
        <f t="shared" si="0"/>
        <v>6328911.7721600002</v>
      </c>
      <c r="H129" s="2">
        <f t="shared" si="1"/>
        <v>0.39000000059604645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15683188</v>
      </c>
      <c r="D130" s="1">
        <f>'PR-RAS'!E134</f>
        <v>16880717.609999999</v>
      </c>
      <c r="E130" s="1">
        <v>0</v>
      </c>
      <c r="F130" s="1">
        <v>0</v>
      </c>
      <c r="G130" s="2">
        <f t="shared" si="0"/>
        <v>6378356.3953799997</v>
      </c>
      <c r="H130" s="2">
        <f t="shared" si="1"/>
        <v>0.39000000059604645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15683188</v>
      </c>
      <c r="D131" s="1">
        <f>'PR-RAS'!E135</f>
        <v>16851839.800000001</v>
      </c>
      <c r="E131" s="1">
        <v>0</v>
      </c>
      <c r="F131" s="1">
        <v>0</v>
      </c>
      <c r="G131" s="2">
        <f t="shared" si="0"/>
        <v>6420292.7880000006</v>
      </c>
      <c r="H131" s="2">
        <f t="shared" si="1"/>
        <v>0.19999999925494194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28877.81</v>
      </c>
      <c r="E132" s="1">
        <v>0</v>
      </c>
      <c r="F132" s="1">
        <v>0</v>
      </c>
      <c r="G132" s="2">
        <f t="shared" si="0"/>
        <v>7565.9862200000007</v>
      </c>
      <c r="H132" s="2">
        <f t="shared" si="1"/>
        <v>0.18999999999869033</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15653564</v>
      </c>
      <c r="D147" s="1">
        <f>'PR-RAS'!E151</f>
        <v>16875880.859999999</v>
      </c>
      <c r="E147" s="1">
        <v>0</v>
      </c>
      <c r="F147" s="1">
        <v>0</v>
      </c>
      <c r="G147" s="2">
        <f t="shared" si="0"/>
        <v>7213177.5551199997</v>
      </c>
      <c r="H147" s="2">
        <f t="shared" si="1"/>
        <v>0.14000000059604645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12589701</v>
      </c>
      <c r="D148" s="1">
        <f>'PR-RAS'!E152</f>
        <v>13283419.050000001</v>
      </c>
      <c r="E148" s="1">
        <v>0</v>
      </c>
      <c r="F148" s="1">
        <v>0</v>
      </c>
      <c r="G148" s="2">
        <f t="shared" si="0"/>
        <v>5756011.2477000002</v>
      </c>
      <c r="H148" s="2">
        <f t="shared" si="1"/>
        <v>5.000000074505806E-2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9674968</v>
      </c>
      <c r="D149" s="1">
        <f>'PR-RAS'!E153</f>
        <v>9933756.4299999997</v>
      </c>
      <c r="E149" s="1">
        <v>0</v>
      </c>
      <c r="F149" s="1">
        <v>0</v>
      </c>
      <c r="G149" s="2">
        <f t="shared" si="0"/>
        <v>4372287.1672799997</v>
      </c>
      <c r="H149" s="2">
        <f t="shared" si="1"/>
        <v>0.42999999970197678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9087714</v>
      </c>
      <c r="D150" s="1">
        <f>'PR-RAS'!E154</f>
        <v>9048925.1999999993</v>
      </c>
      <c r="E150" s="1">
        <v>0</v>
      </c>
      <c r="F150" s="1">
        <v>0</v>
      </c>
      <c r="G150" s="2">
        <f t="shared" si="0"/>
        <v>4050649.0955999997</v>
      </c>
      <c r="H150" s="2">
        <f t="shared" si="1"/>
        <v>0.19999999925494194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587254</v>
      </c>
      <c r="D152" s="1">
        <f>'PR-RAS'!E156</f>
        <v>884831.23</v>
      </c>
      <c r="E152" s="1">
        <v>0</v>
      </c>
      <c r="F152" s="1">
        <v>0</v>
      </c>
      <c r="G152" s="2">
        <f t="shared" si="0"/>
        <v>355894.38545999996</v>
      </c>
      <c r="H152" s="2">
        <f t="shared" si="1"/>
        <v>0.22999999998137355</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377458</v>
      </c>
      <c r="D154" s="1">
        <f>'PR-RAS'!E158</f>
        <v>791964.81</v>
      </c>
      <c r="E154" s="1">
        <v>0</v>
      </c>
      <c r="F154" s="1">
        <v>0</v>
      </c>
      <c r="G154" s="2">
        <f t="shared" si="0"/>
        <v>300092.30586000002</v>
      </c>
      <c r="H154" s="2">
        <f t="shared" si="1"/>
        <v>0.18999999994412065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2537275</v>
      </c>
      <c r="D155" s="1">
        <f>'PR-RAS'!E159</f>
        <v>2557697.81</v>
      </c>
      <c r="E155" s="1">
        <v>0</v>
      </c>
      <c r="F155" s="1">
        <v>0</v>
      </c>
      <c r="G155" s="2">
        <f t="shared" si="0"/>
        <v>1178511.2754800001</v>
      </c>
      <c r="H155" s="2">
        <f t="shared" si="1"/>
        <v>0.18999999994412065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1044581</v>
      </c>
      <c r="D156" s="1">
        <f>'PR-RAS'!E160</f>
        <v>1071318.8600000001</v>
      </c>
      <c r="E156" s="1">
        <v>0</v>
      </c>
      <c r="F156" s="1">
        <v>0</v>
      </c>
      <c r="G156" s="2">
        <f t="shared" si="0"/>
        <v>494018.90160000004</v>
      </c>
      <c r="H156" s="2">
        <f t="shared" si="1"/>
        <v>0.13999999989755452</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1492694</v>
      </c>
      <c r="D157" s="1">
        <f>'PR-RAS'!E161</f>
        <v>1486378.95</v>
      </c>
      <c r="E157" s="1">
        <v>0</v>
      </c>
      <c r="F157" s="1">
        <v>0</v>
      </c>
      <c r="G157" s="2">
        <f t="shared" si="0"/>
        <v>696610.49640000006</v>
      </c>
      <c r="H157" s="2">
        <f t="shared" si="1"/>
        <v>5.0000000046566129E-2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3028850</v>
      </c>
      <c r="D159" s="1">
        <f>'PR-RAS'!E163</f>
        <v>3570692.2</v>
      </c>
      <c r="E159" s="1">
        <v>0</v>
      </c>
      <c r="F159" s="1">
        <v>0</v>
      </c>
      <c r="G159" s="2">
        <f t="shared" si="0"/>
        <v>1606897.0352</v>
      </c>
      <c r="H159" s="2">
        <f t="shared" si="1"/>
        <v>0.20000000018626451</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483630</v>
      </c>
      <c r="D160" s="1">
        <f>'PR-RAS'!E164</f>
        <v>531989.28</v>
      </c>
      <c r="E160" s="1">
        <v>0</v>
      </c>
      <c r="F160" s="1">
        <v>0</v>
      </c>
      <c r="G160" s="2">
        <f t="shared" si="0"/>
        <v>246069.76104000001</v>
      </c>
      <c r="H160" s="2">
        <f t="shared" si="1"/>
        <v>0.28000000002793968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4695</v>
      </c>
      <c r="D161" s="1">
        <f>'PR-RAS'!E165</f>
        <v>11319</v>
      </c>
      <c r="E161" s="1">
        <v>0</v>
      </c>
      <c r="F161" s="1">
        <v>0</v>
      </c>
      <c r="G161" s="2">
        <f t="shared" si="0"/>
        <v>4373.28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476638</v>
      </c>
      <c r="D162" s="1">
        <f>'PR-RAS'!E166</f>
        <v>516380.28</v>
      </c>
      <c r="E162" s="1">
        <v>0</v>
      </c>
      <c r="F162" s="1">
        <v>0</v>
      </c>
      <c r="G162" s="2">
        <f t="shared" si="0"/>
        <v>243013.16816</v>
      </c>
      <c r="H162" s="2">
        <f t="shared" si="1"/>
        <v>0.28000000002793968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2297</v>
      </c>
      <c r="D163" s="1">
        <f>'PR-RAS'!E167</f>
        <v>4290</v>
      </c>
      <c r="E163" s="1">
        <v>0</v>
      </c>
      <c r="F163" s="1">
        <v>0</v>
      </c>
      <c r="G163" s="2">
        <f t="shared" si="0"/>
        <v>1762.0740000000001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1400239</v>
      </c>
      <c r="D165" s="1">
        <f>'PR-RAS'!E169</f>
        <v>1953096.83</v>
      </c>
      <c r="E165" s="1">
        <v>0</v>
      </c>
      <c r="F165" s="1">
        <v>0</v>
      </c>
      <c r="G165" s="2">
        <f t="shared" si="0"/>
        <v>870254.95624000009</v>
      </c>
      <c r="H165" s="2">
        <f t="shared" si="1"/>
        <v>0.16999999992549419</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91131</v>
      </c>
      <c r="D166" s="1">
        <f>'PR-RAS'!E170</f>
        <v>115962.4</v>
      </c>
      <c r="E166" s="1">
        <v>0</v>
      </c>
      <c r="F166" s="1">
        <v>0</v>
      </c>
      <c r="G166" s="2">
        <f t="shared" si="0"/>
        <v>53304.207000000002</v>
      </c>
      <c r="H166" s="2">
        <f t="shared" si="1"/>
        <v>0.39999999999417923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750321</v>
      </c>
      <c r="D167" s="1">
        <f>'PR-RAS'!E171</f>
        <v>982508.32</v>
      </c>
      <c r="E167" s="1">
        <v>0</v>
      </c>
      <c r="F167" s="1">
        <v>0</v>
      </c>
      <c r="G167" s="2">
        <f t="shared" si="0"/>
        <v>450746.04823999997</v>
      </c>
      <c r="H167" s="2">
        <f t="shared" si="1"/>
        <v>0.31999999994877726</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482381</v>
      </c>
      <c r="D168" s="1">
        <f>'PR-RAS'!E172</f>
        <v>786616.15</v>
      </c>
      <c r="E168" s="1">
        <v>0</v>
      </c>
      <c r="F168" s="1">
        <v>0</v>
      </c>
      <c r="G168" s="2">
        <f t="shared" si="0"/>
        <v>343287.42110000004</v>
      </c>
      <c r="H168" s="2">
        <f t="shared" si="1"/>
        <v>0.15000000002328306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60371</v>
      </c>
      <c r="D169" s="1">
        <f>'PR-RAS'!E173</f>
        <v>38853.07</v>
      </c>
      <c r="E169" s="1">
        <v>0</v>
      </c>
      <c r="F169" s="1">
        <v>0</v>
      </c>
      <c r="G169" s="2">
        <f t="shared" si="0"/>
        <v>23196.959520000004</v>
      </c>
      <c r="H169" s="2">
        <f t="shared" si="1"/>
        <v>6.9999999999708962E-2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8960</v>
      </c>
      <c r="D170" s="1">
        <f>'PR-RAS'!E174</f>
        <v>20303.14</v>
      </c>
      <c r="E170" s="1">
        <v>0</v>
      </c>
      <c r="F170" s="1">
        <v>0</v>
      </c>
      <c r="G170" s="2">
        <f t="shared" si="0"/>
        <v>8376.7013200000001</v>
      </c>
      <c r="H170" s="2">
        <f t="shared" si="1"/>
        <v>0.13999999999941792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7075</v>
      </c>
      <c r="D172" s="1">
        <f>'PR-RAS'!E176</f>
        <v>8853.75</v>
      </c>
      <c r="E172" s="1">
        <v>0</v>
      </c>
      <c r="F172" s="1">
        <v>0</v>
      </c>
      <c r="G172" s="2">
        <f t="shared" si="0"/>
        <v>4237.8074999999999</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1031647</v>
      </c>
      <c r="D173" s="1">
        <f>'PR-RAS'!E177</f>
        <v>969879.21000000008</v>
      </c>
      <c r="E173" s="1">
        <v>0</v>
      </c>
      <c r="F173" s="1">
        <v>0</v>
      </c>
      <c r="G173" s="2">
        <f t="shared" si="0"/>
        <v>511081.73223999992</v>
      </c>
      <c r="H173" s="2">
        <f t="shared" si="1"/>
        <v>0.21000000007916242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63180</v>
      </c>
      <c r="D174" s="1">
        <f>'PR-RAS'!E178</f>
        <v>68011.740000000005</v>
      </c>
      <c r="E174" s="1">
        <v>0</v>
      </c>
      <c r="F174" s="1">
        <v>0</v>
      </c>
      <c r="G174" s="2">
        <f t="shared" si="0"/>
        <v>34462.202039999996</v>
      </c>
      <c r="H174" s="2">
        <f t="shared" si="1"/>
        <v>0.25999999999476131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84215</v>
      </c>
      <c r="D175" s="1">
        <f>'PR-RAS'!E179</f>
        <v>139395.01999999999</v>
      </c>
      <c r="E175" s="1">
        <v>0</v>
      </c>
      <c r="F175" s="1">
        <v>0</v>
      </c>
      <c r="G175" s="2">
        <f t="shared" si="0"/>
        <v>63162.876959999994</v>
      </c>
      <c r="H175" s="2">
        <f t="shared" si="1"/>
        <v>1.9999999989522621E-2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31853</v>
      </c>
      <c r="D176" s="1">
        <f>'PR-RAS'!E180</f>
        <v>17994.79</v>
      </c>
      <c r="E176" s="1">
        <v>0</v>
      </c>
      <c r="F176" s="1">
        <v>0</v>
      </c>
      <c r="G176" s="2">
        <f t="shared" si="0"/>
        <v>11872.451499999999</v>
      </c>
      <c r="H176" s="2">
        <f t="shared" si="1"/>
        <v>0.20999999999912689</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650243</v>
      </c>
      <c r="D177" s="1">
        <f>'PR-RAS'!E181</f>
        <v>618141.65</v>
      </c>
      <c r="E177" s="1">
        <v>0</v>
      </c>
      <c r="F177" s="1">
        <v>0</v>
      </c>
      <c r="G177" s="2">
        <f t="shared" si="0"/>
        <v>332028.62880000001</v>
      </c>
      <c r="H177" s="2">
        <f t="shared" si="1"/>
        <v>0.34999999997671694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164803</v>
      </c>
      <c r="D179" s="1">
        <f>'PR-RAS'!E183</f>
        <v>88224.75</v>
      </c>
      <c r="E179" s="1">
        <v>0</v>
      </c>
      <c r="F179" s="1">
        <v>0</v>
      </c>
      <c r="G179" s="2">
        <f t="shared" si="0"/>
        <v>60742.945</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2246</v>
      </c>
      <c r="D180" s="1">
        <f>'PR-RAS'!E184</f>
        <v>0</v>
      </c>
      <c r="E180" s="1">
        <v>0</v>
      </c>
      <c r="F180" s="1">
        <v>0</v>
      </c>
      <c r="G180" s="2">
        <f t="shared" si="0"/>
        <v>402.03399999999999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150</v>
      </c>
      <c r="D181" s="1">
        <f>'PR-RAS'!E185</f>
        <v>358.76</v>
      </c>
      <c r="E181" s="1">
        <v>0</v>
      </c>
      <c r="F181" s="1">
        <v>0</v>
      </c>
      <c r="G181" s="2">
        <f t="shared" si="0"/>
        <v>156.15359999999998</v>
      </c>
      <c r="H181" s="2">
        <f t="shared" si="1"/>
        <v>0.24000000000000909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34957</v>
      </c>
      <c r="D182" s="1">
        <f>'PR-RAS'!E186</f>
        <v>37752.5</v>
      </c>
      <c r="E182" s="1">
        <v>0</v>
      </c>
      <c r="F182" s="1">
        <v>0</v>
      </c>
      <c r="G182" s="2">
        <f t="shared" si="0"/>
        <v>19993.621999999999</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113334</v>
      </c>
      <c r="D184" s="1">
        <f>'PR-RAS'!E188</f>
        <v>115726.87999999999</v>
      </c>
      <c r="E184" s="1">
        <v>0</v>
      </c>
      <c r="F184" s="1">
        <v>0</v>
      </c>
      <c r="G184" s="2">
        <f t="shared" si="0"/>
        <v>63096.160080000001</v>
      </c>
      <c r="H184" s="2">
        <f t="shared" si="1"/>
        <v>0.1200000000098953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104427</v>
      </c>
      <c r="D185" s="1">
        <f>'PR-RAS'!E189</f>
        <v>106015.22</v>
      </c>
      <c r="E185" s="1">
        <v>0</v>
      </c>
      <c r="F185" s="1">
        <v>0</v>
      </c>
      <c r="G185" s="2">
        <f t="shared" si="0"/>
        <v>58228.168960000003</v>
      </c>
      <c r="H185" s="2">
        <f t="shared" si="1"/>
        <v>0.22000000000116415</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5295</v>
      </c>
      <c r="D186" s="1">
        <f>'PR-RAS'!E190</f>
        <v>7227.43</v>
      </c>
      <c r="E186" s="1">
        <v>0</v>
      </c>
      <c r="F186" s="1">
        <v>0</v>
      </c>
      <c r="G186" s="2">
        <f t="shared" si="0"/>
        <v>3653.7240999999999</v>
      </c>
      <c r="H186" s="2">
        <f t="shared" si="1"/>
        <v>0.43000000000029104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111</v>
      </c>
      <c r="D187" s="1">
        <f>'PR-RAS'!E191</f>
        <v>66.23</v>
      </c>
      <c r="E187" s="1">
        <v>0</v>
      </c>
      <c r="F187" s="1">
        <v>0</v>
      </c>
      <c r="G187" s="2">
        <f t="shared" si="0"/>
        <v>45.283560000000001</v>
      </c>
      <c r="H187" s="2">
        <f t="shared" si="1"/>
        <v>0.23000000000000398</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2423</v>
      </c>
      <c r="D189" s="1">
        <f>'PR-RAS'!E193</f>
        <v>0</v>
      </c>
      <c r="E189" s="1">
        <v>0</v>
      </c>
      <c r="F189" s="1">
        <v>0</v>
      </c>
      <c r="G189" s="2">
        <f t="shared" si="0"/>
        <v>455.524</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1078</v>
      </c>
      <c r="D191" s="1">
        <f>'PR-RAS'!E195</f>
        <v>2418</v>
      </c>
      <c r="E191" s="1">
        <v>0</v>
      </c>
      <c r="F191" s="1">
        <v>0</v>
      </c>
      <c r="G191" s="2">
        <f t="shared" si="0"/>
        <v>1123.6600000000001</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17065</v>
      </c>
      <c r="D192" s="1">
        <f>'PR-RAS'!E196</f>
        <v>21769.61</v>
      </c>
      <c r="E192" s="1">
        <v>0</v>
      </c>
      <c r="F192" s="1">
        <v>0</v>
      </c>
      <c r="G192" s="2">
        <f t="shared" si="0"/>
        <v>11575.40602</v>
      </c>
      <c r="H192" s="2">
        <f t="shared" si="1"/>
        <v>0.38999999999941792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17065</v>
      </c>
      <c r="D206" s="1">
        <f>'PR-RAS'!E210</f>
        <v>21769.61</v>
      </c>
      <c r="E206" s="1">
        <v>0</v>
      </c>
      <c r="F206" s="1">
        <v>0</v>
      </c>
      <c r="G206" s="2">
        <f t="shared" si="0"/>
        <v>12423.865099999999</v>
      </c>
      <c r="H206" s="2">
        <f t="shared" si="1"/>
        <v>0.38999999999941792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17065</v>
      </c>
      <c r="D207" s="1">
        <f>'PR-RAS'!E211</f>
        <v>21769.61</v>
      </c>
      <c r="E207" s="1">
        <v>0</v>
      </c>
      <c r="F207" s="1">
        <v>0</v>
      </c>
      <c r="G207" s="2">
        <f t="shared" si="0"/>
        <v>12484.46932</v>
      </c>
      <c r="H207" s="2">
        <f t="shared" si="1"/>
        <v>0.38999999999941792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17948</v>
      </c>
      <c r="D259" s="1">
        <f>'PR-RAS'!E263</f>
        <v>0</v>
      </c>
      <c r="E259" s="1">
        <v>0</v>
      </c>
      <c r="F259" s="1">
        <v>0</v>
      </c>
      <c r="G259" s="2">
        <f t="shared" si="0"/>
        <v>4630.5839999999998</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17948</v>
      </c>
      <c r="D260" s="1">
        <f>'PR-RAS'!E264</f>
        <v>0</v>
      </c>
      <c r="E260" s="1">
        <v>0</v>
      </c>
      <c r="F260" s="1">
        <v>0</v>
      </c>
      <c r="G260" s="2">
        <f t="shared" si="0"/>
        <v>4648.5320000000002</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17948</v>
      </c>
      <c r="D261" s="1">
        <f>'PR-RAS'!E265</f>
        <v>0</v>
      </c>
      <c r="E261" s="1">
        <v>0</v>
      </c>
      <c r="F261" s="1">
        <v>0</v>
      </c>
      <c r="G261" s="2">
        <f t="shared" si="0"/>
        <v>4666.4800000000005</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15653564</v>
      </c>
      <c r="D285" s="1">
        <f>'PR-RAS'!E289</f>
        <v>16875880.859999999</v>
      </c>
      <c r="E285" s="1">
        <v>0</v>
      </c>
      <c r="F285" s="1">
        <v>0</v>
      </c>
      <c r="G285" s="2">
        <f t="shared" si="8"/>
        <v>14031112.504479999</v>
      </c>
      <c r="H285" s="2">
        <f t="shared" si="9"/>
        <v>0.14000000059604645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99904</v>
      </c>
      <c r="D286" s="1">
        <f>'PR-RAS'!E290</f>
        <v>97929.949999999255</v>
      </c>
      <c r="E286" s="1">
        <v>0</v>
      </c>
      <c r="F286" s="1">
        <v>0</v>
      </c>
      <c r="G286" s="2">
        <f t="shared" si="8"/>
        <v>84292.711499999568</v>
      </c>
      <c r="H286" s="2">
        <f t="shared" si="9"/>
        <v>5.000000074505806E-2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205030</v>
      </c>
      <c r="D289" s="1">
        <f>'PR-RAS'!E293</f>
        <v>134003.82</v>
      </c>
      <c r="E289" s="1">
        <v>0</v>
      </c>
      <c r="F289" s="1">
        <v>0</v>
      </c>
      <c r="G289" s="2">
        <f t="shared" si="8"/>
        <v>136234.84031999999</v>
      </c>
      <c r="H289" s="2">
        <f t="shared" si="9"/>
        <v>0.17999999999301508</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12647</v>
      </c>
      <c r="D290" s="1">
        <f>'PR-RAS'!E294</f>
        <v>868.5</v>
      </c>
      <c r="E290" s="1">
        <v>0</v>
      </c>
      <c r="F290" s="1">
        <v>0</v>
      </c>
      <c r="G290" s="2">
        <f t="shared" si="8"/>
        <v>4156.9759999999997</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12647</v>
      </c>
      <c r="D291" s="1">
        <f>'PR-RAS'!E295</f>
        <v>868.5</v>
      </c>
      <c r="E291" s="1">
        <v>0</v>
      </c>
      <c r="F291" s="1">
        <v>0</v>
      </c>
      <c r="G291" s="2">
        <f t="shared" si="8"/>
        <v>4171.3599999999997</v>
      </c>
      <c r="H291" s="2">
        <f t="shared" si="9"/>
        <v>0.5</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21919</v>
      </c>
      <c r="D345" s="1">
        <f>'PR-RAS'!E350</f>
        <v>90751.77</v>
      </c>
      <c r="E345" s="1">
        <v>0</v>
      </c>
      <c r="F345" s="1">
        <v>0</v>
      </c>
      <c r="G345" s="2">
        <f t="shared" si="8"/>
        <v>69977.353759999998</v>
      </c>
      <c r="H345" s="2">
        <f t="shared" si="9"/>
        <v>0.22999999999592546</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6899</v>
      </c>
      <c r="D358" s="1">
        <f>'PR-RAS'!E363</f>
        <v>56977.69</v>
      </c>
      <c r="E358" s="1">
        <v>0</v>
      </c>
      <c r="F358" s="1">
        <v>0</v>
      </c>
      <c r="G358" s="2">
        <f t="shared" si="8"/>
        <v>43145.013659999997</v>
      </c>
      <c r="H358" s="2">
        <f t="shared" si="9"/>
        <v>0.30999999999767169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6899</v>
      </c>
      <c r="D364" s="1">
        <f>'PR-RAS'!E369</f>
        <v>56977.69</v>
      </c>
      <c r="E364" s="1">
        <v>0</v>
      </c>
      <c r="F364" s="1">
        <v>0</v>
      </c>
      <c r="G364" s="2">
        <f t="shared" si="8"/>
        <v>43870.139940000001</v>
      </c>
      <c r="H364" s="2">
        <f t="shared" si="9"/>
        <v>0.30999999999767169</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4000</v>
      </c>
      <c r="D365" s="1">
        <f>'PR-RAS'!E370</f>
        <v>8360.19</v>
      </c>
      <c r="E365" s="1">
        <v>0</v>
      </c>
      <c r="F365" s="1">
        <v>0</v>
      </c>
      <c r="G365" s="2">
        <f t="shared" si="8"/>
        <v>7542.2183199999999</v>
      </c>
      <c r="H365" s="2">
        <f t="shared" si="9"/>
        <v>0.19000000000050932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44650</v>
      </c>
      <c r="E367" s="1">
        <v>0</v>
      </c>
      <c r="F367" s="1">
        <v>0</v>
      </c>
      <c r="G367" s="2">
        <f t="shared" si="8"/>
        <v>32683.8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2899</v>
      </c>
      <c r="D368" s="1">
        <f>'PR-RAS'!E373</f>
        <v>0</v>
      </c>
      <c r="E368" s="1">
        <v>0</v>
      </c>
      <c r="F368" s="1">
        <v>0</v>
      </c>
      <c r="G368" s="2">
        <f t="shared" si="8"/>
        <v>1063.933</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3967.5</v>
      </c>
      <c r="E371" s="1">
        <v>0</v>
      </c>
      <c r="F371" s="1">
        <v>0</v>
      </c>
      <c r="G371" s="2">
        <f t="shared" si="8"/>
        <v>2935.95</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15020</v>
      </c>
      <c r="D397" s="1">
        <f>'PR-RAS'!E402</f>
        <v>33774.080000000002</v>
      </c>
      <c r="E397" s="1">
        <v>0</v>
      </c>
      <c r="F397" s="1">
        <v>0</v>
      </c>
      <c r="G397" s="2">
        <f t="shared" si="8"/>
        <v>32696.991360000004</v>
      </c>
      <c r="H397" s="2">
        <f t="shared" si="9"/>
        <v>8.000000000174623E-2</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15020</v>
      </c>
      <c r="D398" s="1">
        <f>'PR-RAS'!E403</f>
        <v>33774.080000000002</v>
      </c>
      <c r="E398" s="1">
        <v>0</v>
      </c>
      <c r="F398" s="1">
        <v>0</v>
      </c>
      <c r="G398" s="2">
        <f t="shared" si="8"/>
        <v>32779.559520000003</v>
      </c>
      <c r="H398" s="2">
        <f t="shared" si="9"/>
        <v>8.000000000174623E-2</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21919</v>
      </c>
      <c r="D403" s="1">
        <f>'PR-RAS'!E408</f>
        <v>90751.77</v>
      </c>
      <c r="E403" s="1">
        <v>0</v>
      </c>
      <c r="F403" s="1">
        <v>0</v>
      </c>
      <c r="G403" s="2">
        <f t="shared" si="8"/>
        <v>81775.861080000002</v>
      </c>
      <c r="H403" s="2">
        <f t="shared" si="9"/>
        <v>0.22999999999592546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64801</v>
      </c>
      <c r="D405" s="1">
        <f>'PR-RAS'!E410</f>
        <v>57842.86</v>
      </c>
      <c r="E405" s="1">
        <v>0</v>
      </c>
      <c r="F405" s="1">
        <v>0</v>
      </c>
      <c r="G405" s="2">
        <f t="shared" si="8"/>
        <v>72916.634880000012</v>
      </c>
      <c r="H405" s="2">
        <f t="shared" si="9"/>
        <v>0.13999999999941792</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15753468</v>
      </c>
      <c r="D407" s="1">
        <f>'PR-RAS'!E412</f>
        <v>16973810.809999999</v>
      </c>
      <c r="E407" s="1">
        <v>0</v>
      </c>
      <c r="F407" s="1">
        <v>0</v>
      </c>
      <c r="G407" s="2">
        <f t="shared" si="8"/>
        <v>20178642.38572</v>
      </c>
      <c r="H407" s="2">
        <f t="shared" si="9"/>
        <v>0.19000000134110451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15675483</v>
      </c>
      <c r="D408" s="1">
        <f>'PR-RAS'!E413</f>
        <v>16966632.629999999</v>
      </c>
      <c r="E408" s="1">
        <v>0</v>
      </c>
      <c r="F408" s="1">
        <v>0</v>
      </c>
      <c r="G408" s="2">
        <f t="shared" si="8"/>
        <v>20190760.541819997</v>
      </c>
      <c r="H408" s="2">
        <f t="shared" si="9"/>
        <v>0.37000000104308128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77985</v>
      </c>
      <c r="D409" s="1">
        <f>'PR-RAS'!E414</f>
        <v>7178.179999999702</v>
      </c>
      <c r="E409" s="1">
        <v>0</v>
      </c>
      <c r="F409" s="1">
        <v>0</v>
      </c>
      <c r="G409" s="2">
        <f t="shared" si="8"/>
        <v>37675.274879999757</v>
      </c>
      <c r="H409" s="2">
        <f t="shared" si="9"/>
        <v>0.17999999970197678</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269831</v>
      </c>
      <c r="D412" s="1">
        <f>'PR-RAS'!E417</f>
        <v>191846.68</v>
      </c>
      <c r="E412" s="1">
        <v>0</v>
      </c>
      <c r="F412" s="1">
        <v>0</v>
      </c>
      <c r="G412" s="2">
        <f t="shared" si="8"/>
        <v>268598.51195999997</v>
      </c>
      <c r="H412" s="2">
        <f t="shared" si="9"/>
        <v>0.32000000000698492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12647</v>
      </c>
      <c r="D413" s="1">
        <f>'PR-RAS'!E418</f>
        <v>868.5</v>
      </c>
      <c r="E413" s="1">
        <v>0</v>
      </c>
      <c r="F413" s="1">
        <v>0</v>
      </c>
      <c r="G413" s="2">
        <f t="shared" si="8"/>
        <v>5926.2079999999996</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15753468</v>
      </c>
      <c r="D633" s="1">
        <f>'PR-RAS'!E639</f>
        <v>16973810.809999999</v>
      </c>
      <c r="E633" s="1">
        <v>0</v>
      </c>
      <c r="F633" s="1">
        <v>0</v>
      </c>
      <c r="G633" s="2">
        <f t="shared" si="10"/>
        <v>31411088.639839999</v>
      </c>
      <c r="H633" s="2">
        <f t="shared" si="11"/>
        <v>0.19000000134110451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15675483</v>
      </c>
      <c r="D634" s="1">
        <f>'PR-RAS'!E640</f>
        <v>16966632.629999999</v>
      </c>
      <c r="E634" s="1">
        <v>0</v>
      </c>
      <c r="F634" s="1">
        <v>0</v>
      </c>
      <c r="G634" s="2">
        <f t="shared" si="10"/>
        <v>31402337.64858</v>
      </c>
      <c r="H634" s="2">
        <f t="shared" si="11"/>
        <v>0.37000000104308128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77985</v>
      </c>
      <c r="D635" s="1">
        <f>'PR-RAS'!E641</f>
        <v>7178.179999999702</v>
      </c>
      <c r="E635" s="1">
        <v>0</v>
      </c>
      <c r="F635" s="1">
        <v>0</v>
      </c>
      <c r="G635" s="2">
        <f t="shared" si="10"/>
        <v>58544.422239999622</v>
      </c>
      <c r="H635" s="2">
        <f t="shared" si="11"/>
        <v>0.17999999970197678</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269831</v>
      </c>
      <c r="D638" s="1">
        <f>'PR-RAS'!E644</f>
        <v>191846.68</v>
      </c>
      <c r="E638" s="1">
        <v>0</v>
      </c>
      <c r="F638" s="1">
        <v>0</v>
      </c>
      <c r="G638" s="2">
        <f t="shared" si="10"/>
        <v>416295.01731999998</v>
      </c>
      <c r="H638" s="2">
        <f t="shared" si="11"/>
        <v>0.32000000000698492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191846</v>
      </c>
      <c r="D640" s="1">
        <f>'PR-RAS'!E646</f>
        <v>184668.50000000029</v>
      </c>
      <c r="E640" s="1">
        <v>0</v>
      </c>
      <c r="F640" s="1">
        <v>0</v>
      </c>
      <c r="G640" s="2">
        <f t="shared" si="10"/>
        <v>358595.93700000038</v>
      </c>
      <c r="H640" s="2">
        <f t="shared" si="11"/>
        <v>0.4999999997089617</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1104672</v>
      </c>
      <c r="D641" s="1">
        <f>'PR-RAS'!E647</f>
        <v>1286821.92</v>
      </c>
      <c r="E641" s="1">
        <v>0</v>
      </c>
      <c r="F641" s="1">
        <v>0</v>
      </c>
      <c r="G641" s="2">
        <f t="shared" si="10"/>
        <v>2354122.1376</v>
      </c>
      <c r="H641" s="2">
        <f t="shared" si="11"/>
        <v>8.0000000074505806E-2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30195</v>
      </c>
      <c r="D642" s="1">
        <f>'PR-RAS'!E649</f>
        <v>22063.39</v>
      </c>
      <c r="E642" s="1">
        <v>0</v>
      </c>
      <c r="F642" s="1">
        <v>0</v>
      </c>
      <c r="G642" s="2">
        <f t="shared" si="10"/>
        <v>47640.260979999999</v>
      </c>
      <c r="H642" s="2">
        <f t="shared" si="11"/>
        <v>0.38999999999941792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16233031</v>
      </c>
      <c r="D643" s="1">
        <f>'PR-RAS'!E650</f>
        <v>17799486.510000002</v>
      </c>
      <c r="E643" s="1">
        <v>0</v>
      </c>
      <c r="F643" s="1">
        <v>0</v>
      </c>
      <c r="G643" s="2">
        <f t="shared" si="10"/>
        <v>33276146.580840003</v>
      </c>
      <c r="H643" s="2">
        <f t="shared" si="11"/>
        <v>0.48999999836087227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16241163</v>
      </c>
      <c r="D644" s="1">
        <f>'PR-RAS'!E651</f>
        <v>17787682.289999999</v>
      </c>
      <c r="E644" s="1">
        <v>0</v>
      </c>
      <c r="F644" s="1">
        <v>0</v>
      </c>
      <c r="G644" s="2">
        <f t="shared" si="10"/>
        <v>33318027.233939998</v>
      </c>
      <c r="H644" s="2">
        <f t="shared" si="11"/>
        <v>0.28999999910593033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22063</v>
      </c>
      <c r="D645" s="1">
        <f>'PR-RAS'!E652</f>
        <v>33867.610000003129</v>
      </c>
      <c r="E645" s="1">
        <v>0</v>
      </c>
      <c r="F645" s="1">
        <v>0</v>
      </c>
      <c r="G645" s="2">
        <f t="shared" si="10"/>
        <v>57830.053680004035</v>
      </c>
      <c r="H645" s="2">
        <f t="shared" si="11"/>
        <v>0.38999999687075615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79</v>
      </c>
      <c r="D647" s="1">
        <f>'PR-RAS'!E654</f>
        <v>77</v>
      </c>
      <c r="E647" s="1">
        <v>0</v>
      </c>
      <c r="F647" s="1">
        <v>0</v>
      </c>
      <c r="G647" s="2">
        <f t="shared" si="10"/>
        <v>150.518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77</v>
      </c>
      <c r="D649" s="1">
        <f>'PR-RAS'!E656</f>
        <v>73</v>
      </c>
      <c r="E649" s="1">
        <v>0</v>
      </c>
      <c r="F649" s="1">
        <v>0</v>
      </c>
      <c r="G649" s="2">
        <f t="shared" si="10"/>
        <v>144.50399999999999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345037.26</v>
      </c>
      <c r="E709" s="1">
        <v>0</v>
      </c>
      <c r="F709" s="1">
        <v>0</v>
      </c>
      <c r="G709" s="2">
        <f t="shared" si="10"/>
        <v>488572.76016000001</v>
      </c>
      <c r="H709" s="2">
        <f t="shared" si="11"/>
        <v>0.26000000000931323</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65306</v>
      </c>
      <c r="D710" s="1">
        <f>'PR-RAS'!E717</f>
        <v>88865.919999999998</v>
      </c>
      <c r="E710" s="1">
        <v>0</v>
      </c>
      <c r="F710" s="1">
        <v>0</v>
      </c>
      <c r="G710" s="2">
        <f t="shared" si="10"/>
        <v>172313.82855999999</v>
      </c>
      <c r="H710" s="2">
        <f t="shared" si="11"/>
        <v>8.000000000174623E-2</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476638</v>
      </c>
      <c r="D711" s="1">
        <f>'PR-RAS'!E718</f>
        <v>516380.28</v>
      </c>
      <c r="E711" s="1">
        <v>0</v>
      </c>
      <c r="F711" s="1">
        <v>0</v>
      </c>
      <c r="G711" s="2">
        <f t="shared" si="10"/>
        <v>1071672.9776000001</v>
      </c>
      <c r="H711" s="2">
        <f t="shared" si="11"/>
        <v>0.28000000002793968</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14055</v>
      </c>
      <c r="D713" s="1">
        <f>'PR-RAS'!E720</f>
        <v>6120</v>
      </c>
      <c r="E713" s="1">
        <v>0</v>
      </c>
      <c r="F713" s="1">
        <v>0</v>
      </c>
      <c r="G713" s="2">
        <f t="shared" si="10"/>
        <v>18722.04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2246</v>
      </c>
      <c r="D715" s="1">
        <f>'PR-RAS'!E722</f>
        <v>0</v>
      </c>
      <c r="E715" s="1">
        <v>0</v>
      </c>
      <c r="F715" s="1">
        <v>0</v>
      </c>
      <c r="G715" s="2">
        <f t="shared" si="10"/>
        <v>1603.644</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1243</v>
      </c>
      <c r="D719" s="1">
        <f>'PR-RAS'!E726</f>
        <v>1242.9000000000001</v>
      </c>
      <c r="E719" s="1">
        <v>0</v>
      </c>
      <c r="F719" s="1">
        <v>0</v>
      </c>
      <c r="G719" s="2">
        <f t="shared" si="10"/>
        <v>2677.2784000000001</v>
      </c>
      <c r="H719" s="2">
        <f t="shared" si="11"/>
        <v>9.9999999999909051E-2</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7431205</v>
      </c>
      <c r="D984" s="6">
        <f>BILANCA!E6</f>
        <v>3212146.9799999995</v>
      </c>
      <c r="E984" s="6">
        <v>0</v>
      </c>
      <c r="F984" s="6">
        <v>0</v>
      </c>
      <c r="G984" s="7">
        <f t="shared" ref="G984:G1241" si="22">B984/1000*C984+B984/500*D984</f>
        <v>13855.498959999999</v>
      </c>
      <c r="H984" s="7">
        <f t="shared" si="19"/>
        <v>2.0000000484287739E-2</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5613248</v>
      </c>
      <c r="D985" s="1">
        <f>BILANCA!E7</f>
        <v>1156591.0899999999</v>
      </c>
      <c r="E985" s="1">
        <v>0</v>
      </c>
      <c r="F985" s="1">
        <v>0</v>
      </c>
      <c r="G985" s="2">
        <f t="shared" si="22"/>
        <v>15852.860360000001</v>
      </c>
      <c r="H985" s="2">
        <f t="shared" si="19"/>
        <v>8.9999999850988388E-2</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5450926</v>
      </c>
      <c r="D990" s="1">
        <f>BILANCA!E12</f>
        <v>955285.34999999986</v>
      </c>
      <c r="E990" s="1">
        <v>0</v>
      </c>
      <c r="F990" s="1">
        <v>0</v>
      </c>
      <c r="G990" s="2">
        <f t="shared" si="22"/>
        <v>51530.476900000001</v>
      </c>
      <c r="H990" s="2">
        <f t="shared" si="19"/>
        <v>0.34999999986030161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4854316</v>
      </c>
      <c r="D991" s="1">
        <f>BILANCA!E13</f>
        <v>591879.34000000008</v>
      </c>
      <c r="E991" s="1">
        <v>0</v>
      </c>
      <c r="F991" s="1">
        <v>0</v>
      </c>
      <c r="G991" s="2">
        <f t="shared" si="22"/>
        <v>48304.597439999998</v>
      </c>
      <c r="H991" s="2">
        <f t="shared" si="19"/>
        <v>0.34000000008381903</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5582653</v>
      </c>
      <c r="D992" s="1">
        <f>BILANCA!E14</f>
        <v>0</v>
      </c>
      <c r="E992" s="1">
        <v>0</v>
      </c>
      <c r="F992" s="1">
        <v>0</v>
      </c>
      <c r="G992" s="2">
        <f t="shared" si="22"/>
        <v>50243.876999999993</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633956</v>
      </c>
      <c r="D993" s="1">
        <f>BILANCA!E15</f>
        <v>1226016.06</v>
      </c>
      <c r="E993" s="1">
        <v>0</v>
      </c>
      <c r="F993" s="1">
        <v>0</v>
      </c>
      <c r="G993" s="2">
        <f t="shared" si="22"/>
        <v>30859.881200000003</v>
      </c>
      <c r="H993" s="2">
        <f t="shared" si="19"/>
        <v>6.0000000055879354E-2</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1362293</v>
      </c>
      <c r="D996" s="1">
        <f>BILANCA!E18</f>
        <v>634136.72</v>
      </c>
      <c r="E996" s="1">
        <v>0</v>
      </c>
      <c r="F996" s="1">
        <v>0</v>
      </c>
      <c r="G996" s="2">
        <f t="shared" si="22"/>
        <v>34197.363719999994</v>
      </c>
      <c r="H996" s="2">
        <f t="shared" si="19"/>
        <v>0.28000000002793968</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459566</v>
      </c>
      <c r="D997" s="1">
        <f>BILANCA!E19</f>
        <v>300843.50999999978</v>
      </c>
      <c r="E997" s="1">
        <v>0</v>
      </c>
      <c r="F997" s="1">
        <v>0</v>
      </c>
      <c r="G997" s="2">
        <f t="shared" si="22"/>
        <v>14857.542279999994</v>
      </c>
      <c r="H997" s="2">
        <f t="shared" si="19"/>
        <v>0.49000000022351742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338417</v>
      </c>
      <c r="D998" s="1">
        <f>BILANCA!E20</f>
        <v>643132.25</v>
      </c>
      <c r="E998" s="1">
        <v>0</v>
      </c>
      <c r="F998" s="1">
        <v>0</v>
      </c>
      <c r="G998" s="2">
        <f t="shared" si="22"/>
        <v>24370.2225</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156029</v>
      </c>
      <c r="D999" s="1">
        <f>BILANCA!E21</f>
        <v>177187.87</v>
      </c>
      <c r="E999" s="1">
        <v>0</v>
      </c>
      <c r="F999" s="1">
        <v>0</v>
      </c>
      <c r="G999" s="2">
        <f t="shared" si="22"/>
        <v>8166.4758400000001</v>
      </c>
      <c r="H999" s="2">
        <f t="shared" si="19"/>
        <v>0.13000000000465661</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920478</v>
      </c>
      <c r="D1000" s="1">
        <f>BILANCA!E22</f>
        <v>774285.85</v>
      </c>
      <c r="E1000" s="1">
        <v>0</v>
      </c>
      <c r="F1000" s="1">
        <v>0</v>
      </c>
      <c r="G1000" s="2">
        <f t="shared" si="22"/>
        <v>41973.844900000004</v>
      </c>
      <c r="H1000" s="2">
        <f t="shared" si="19"/>
        <v>0.15000000002328306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163844</v>
      </c>
      <c r="D1001" s="1">
        <f>BILANCA!E23</f>
        <v>163843.21</v>
      </c>
      <c r="E1001" s="1">
        <v>0</v>
      </c>
      <c r="F1001" s="1">
        <v>0</v>
      </c>
      <c r="G1001" s="2">
        <f t="shared" si="22"/>
        <v>8847.5475599999991</v>
      </c>
      <c r="H1001" s="2">
        <f t="shared" si="19"/>
        <v>0.20999999999185093</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252286</v>
      </c>
      <c r="D1002" s="1">
        <f>BILANCA!E24</f>
        <v>252286.12</v>
      </c>
      <c r="E1002" s="1">
        <v>0</v>
      </c>
      <c r="F1002" s="1">
        <v>0</v>
      </c>
      <c r="G1002" s="2">
        <f t="shared" si="22"/>
        <v>14380.306560000001</v>
      </c>
      <c r="H1002" s="2">
        <f t="shared" si="19"/>
        <v>0.11999999999534339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5271</v>
      </c>
      <c r="D1003" s="1">
        <f>BILANCA!E25</f>
        <v>5270.52</v>
      </c>
      <c r="E1003" s="1">
        <v>0</v>
      </c>
      <c r="F1003" s="1">
        <v>0</v>
      </c>
      <c r="G1003" s="2">
        <f t="shared" si="22"/>
        <v>316.24080000000004</v>
      </c>
      <c r="H1003" s="2">
        <f t="shared" si="19"/>
        <v>0.47999999999956344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190267</v>
      </c>
      <c r="D1004" s="1">
        <f>BILANCA!E26</f>
        <v>168124.27</v>
      </c>
      <c r="E1004" s="1">
        <v>0</v>
      </c>
      <c r="F1004" s="1">
        <v>0</v>
      </c>
      <c r="G1004" s="2">
        <f t="shared" si="22"/>
        <v>11056.82634</v>
      </c>
      <c r="H1004" s="2">
        <f t="shared" si="19"/>
        <v>0.26999999998952262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1567026</v>
      </c>
      <c r="D1006" s="1">
        <f>BILANCA!E28</f>
        <v>1883286.58</v>
      </c>
      <c r="E1006" s="1">
        <v>0</v>
      </c>
      <c r="F1006" s="1">
        <v>0</v>
      </c>
      <c r="G1006" s="2">
        <f t="shared" si="22"/>
        <v>122672.78068</v>
      </c>
      <c r="H1006" s="2">
        <f t="shared" si="19"/>
        <v>0.41999999992549419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137044</v>
      </c>
      <c r="D1007" s="1">
        <f>BILANCA!E29</f>
        <v>62562.5</v>
      </c>
      <c r="E1007" s="1">
        <v>0</v>
      </c>
      <c r="F1007" s="1">
        <v>0</v>
      </c>
      <c r="G1007" s="2">
        <f t="shared" si="22"/>
        <v>6292.0560000000005</v>
      </c>
      <c r="H1007" s="2">
        <f t="shared" si="19"/>
        <v>0.5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335916</v>
      </c>
      <c r="D1008" s="1">
        <f>BILANCA!E30</f>
        <v>183750</v>
      </c>
      <c r="E1008" s="1">
        <v>0</v>
      </c>
      <c r="F1008" s="1">
        <v>0</v>
      </c>
      <c r="G1008" s="2">
        <f t="shared" si="22"/>
        <v>17585.400000000001</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198872</v>
      </c>
      <c r="D1012" s="1">
        <f>BILANCA!E34</f>
        <v>121187.5</v>
      </c>
      <c r="E1012" s="1">
        <v>0</v>
      </c>
      <c r="F1012" s="1">
        <v>0</v>
      </c>
      <c r="G1012" s="2">
        <f t="shared" si="22"/>
        <v>12796.163</v>
      </c>
      <c r="H1012" s="2">
        <f t="shared" si="19"/>
        <v>0.5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31582</v>
      </c>
      <c r="D1025" s="1">
        <f>BILANCA!E47</f>
        <v>22692</v>
      </c>
      <c r="E1025" s="1">
        <v>0</v>
      </c>
      <c r="F1025" s="1">
        <v>0</v>
      </c>
      <c r="G1025" s="2">
        <f t="shared" si="22"/>
        <v>3232.5720000000001</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31582</v>
      </c>
      <c r="D1028" s="1">
        <f>BILANCA!E50</f>
        <v>22692</v>
      </c>
      <c r="E1028" s="1">
        <v>0</v>
      </c>
      <c r="F1028" s="1">
        <v>0</v>
      </c>
      <c r="G1028" s="2">
        <f t="shared" si="22"/>
        <v>3463.4700000000003</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279222</v>
      </c>
      <c r="D1032" s="1">
        <f>BILANCA!E54</f>
        <v>313845</v>
      </c>
      <c r="E1032" s="1">
        <v>0</v>
      </c>
      <c r="F1032" s="1">
        <v>0</v>
      </c>
      <c r="G1032" s="2">
        <f t="shared" si="22"/>
        <v>44438.688000000002</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279222</v>
      </c>
      <c r="D1033" s="1">
        <f>BILANCA!E55</f>
        <v>313845</v>
      </c>
      <c r="E1033" s="1">
        <v>0</v>
      </c>
      <c r="F1033" s="1">
        <v>0</v>
      </c>
      <c r="G1033" s="2">
        <f t="shared" si="22"/>
        <v>45345.599999999999</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162322</v>
      </c>
      <c r="D1034" s="1">
        <f>BILANCA!E56</f>
        <v>137322.5</v>
      </c>
      <c r="E1034" s="1">
        <v>0</v>
      </c>
      <c r="F1034" s="1">
        <v>0</v>
      </c>
      <c r="G1034" s="2">
        <f t="shared" si="22"/>
        <v>22285.316999999995</v>
      </c>
      <c r="H1034" s="2">
        <f t="shared" si="19"/>
        <v>0.5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162322</v>
      </c>
      <c r="D1035" s="1">
        <f>BILANCA!E57</f>
        <v>137322.5</v>
      </c>
      <c r="E1035" s="1">
        <v>0</v>
      </c>
      <c r="F1035" s="1">
        <v>0</v>
      </c>
      <c r="G1035" s="2">
        <f t="shared" si="22"/>
        <v>22722.284</v>
      </c>
      <c r="H1035" s="2">
        <f t="shared" si="19"/>
        <v>0.5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63983.24</v>
      </c>
      <c r="E1041" s="1">
        <v>0</v>
      </c>
      <c r="F1041" s="1">
        <v>0</v>
      </c>
      <c r="G1041" s="2">
        <f t="shared" si="22"/>
        <v>7422.05584</v>
      </c>
      <c r="H1041" s="2">
        <f t="shared" si="19"/>
        <v>0.23999999999796273</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63983.24</v>
      </c>
      <c r="E1042" s="1">
        <v>0</v>
      </c>
      <c r="F1042" s="1">
        <v>0</v>
      </c>
      <c r="G1042" s="2">
        <f t="shared" si="22"/>
        <v>7550.0223199999991</v>
      </c>
      <c r="H1042" s="2">
        <f t="shared" si="19"/>
        <v>0.23999999999796273</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1817957</v>
      </c>
      <c r="D1046" s="1">
        <f>BILANCA!E68</f>
        <v>2055555.89</v>
      </c>
      <c r="E1046" s="1">
        <v>0</v>
      </c>
      <c r="F1046" s="1">
        <v>0</v>
      </c>
      <c r="G1046" s="2">
        <f t="shared" si="22"/>
        <v>373531.33314</v>
      </c>
      <c r="H1046" s="2">
        <f t="shared" si="19"/>
        <v>0.11000000010244548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22063</v>
      </c>
      <c r="D1047" s="1">
        <f>BILANCA!E69</f>
        <v>33867.61</v>
      </c>
      <c r="E1047" s="1">
        <v>0</v>
      </c>
      <c r="F1047" s="1">
        <v>0</v>
      </c>
      <c r="G1047" s="2">
        <f t="shared" si="22"/>
        <v>5747.08608</v>
      </c>
      <c r="H1047" s="2">
        <f t="shared" si="19"/>
        <v>0.38999999999941792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22063</v>
      </c>
      <c r="D1048" s="1">
        <f>BILANCA!E70</f>
        <v>33867.61</v>
      </c>
      <c r="E1048" s="1">
        <v>0</v>
      </c>
      <c r="F1048" s="1">
        <v>0</v>
      </c>
      <c r="G1048" s="2">
        <f t="shared" si="22"/>
        <v>5836.8843000000006</v>
      </c>
      <c r="H1048" s="2">
        <f t="shared" si="19"/>
        <v>0.38999999999941792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22063</v>
      </c>
      <c r="D1049" s="1">
        <f>BILANCA!E71</f>
        <v>33867.61</v>
      </c>
      <c r="E1049" s="1">
        <v>0</v>
      </c>
      <c r="F1049" s="1">
        <v>0</v>
      </c>
      <c r="G1049" s="2">
        <f t="shared" si="22"/>
        <v>5926.6825200000003</v>
      </c>
      <c r="H1049" s="2">
        <f t="shared" si="19"/>
        <v>0.38999999999941792</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678575</v>
      </c>
      <c r="D1056" s="1">
        <f>BILANCA!E78</f>
        <v>733997.86</v>
      </c>
      <c r="E1056" s="1">
        <v>0</v>
      </c>
      <c r="F1056" s="1">
        <v>0</v>
      </c>
      <c r="G1056" s="2">
        <f t="shared" si="22"/>
        <v>156699.66256</v>
      </c>
      <c r="H1056" s="2">
        <f t="shared" si="19"/>
        <v>0.14000000001396984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7602</v>
      </c>
      <c r="D1062" s="1">
        <f>BILANCA!E84</f>
        <v>18052.419999999998</v>
      </c>
      <c r="E1062" s="1">
        <v>0</v>
      </c>
      <c r="F1062" s="1">
        <v>0</v>
      </c>
      <c r="G1062" s="2">
        <f t="shared" si="22"/>
        <v>3452.8403599999997</v>
      </c>
      <c r="H1062" s="2">
        <f t="shared" si="19"/>
        <v>0.41999999999825377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670973</v>
      </c>
      <c r="D1064" s="1">
        <f>BILANCA!E86</f>
        <v>715945.44</v>
      </c>
      <c r="E1064" s="1">
        <v>0</v>
      </c>
      <c r="F1064" s="1">
        <v>0</v>
      </c>
      <c r="G1064" s="2">
        <f t="shared" si="22"/>
        <v>170331.97427999999</v>
      </c>
      <c r="H1064" s="2">
        <f t="shared" si="19"/>
        <v>0.43999999994412065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12647</v>
      </c>
      <c r="D1124" s="1">
        <f>BILANCA!E146</f>
        <v>868.5</v>
      </c>
      <c r="E1124" s="1">
        <v>0</v>
      </c>
      <c r="F1124" s="1">
        <v>0</v>
      </c>
      <c r="G1124" s="2">
        <f t="shared" si="22"/>
        <v>2028.1439999999998</v>
      </c>
      <c r="H1124" s="2">
        <f t="shared" si="23"/>
        <v>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90</v>
      </c>
      <c r="D1137" s="1">
        <f>BILANCA!E159</f>
        <v>0</v>
      </c>
      <c r="E1137" s="1">
        <v>0</v>
      </c>
      <c r="F1137" s="1">
        <v>0</v>
      </c>
      <c r="G1137" s="2">
        <f t="shared" si="22"/>
        <v>13.86</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12557</v>
      </c>
      <c r="D1138" s="1">
        <f>BILANCA!E160</f>
        <v>868.5</v>
      </c>
      <c r="E1138" s="1">
        <v>0</v>
      </c>
      <c r="F1138" s="1">
        <v>0</v>
      </c>
      <c r="G1138" s="2">
        <f t="shared" si="22"/>
        <v>2215.5700000000002</v>
      </c>
      <c r="H1138" s="2">
        <f t="shared" si="23"/>
        <v>0.5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1104672</v>
      </c>
      <c r="D1148" s="1">
        <f>BILANCA!E170</f>
        <v>1286821.92</v>
      </c>
      <c r="E1148" s="1">
        <v>0</v>
      </c>
      <c r="F1148" s="1">
        <v>0</v>
      </c>
      <c r="G1148" s="2">
        <f t="shared" si="22"/>
        <v>606922.11360000004</v>
      </c>
      <c r="H1148" s="2">
        <f t="shared" si="23"/>
        <v>8.0000000074505806E-2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29875</v>
      </c>
      <c r="D1149" s="1">
        <f>BILANCA!E171</f>
        <v>0</v>
      </c>
      <c r="E1149" s="1">
        <v>0</v>
      </c>
      <c r="F1149" s="1">
        <v>0</v>
      </c>
      <c r="G1149" s="2">
        <f t="shared" si="22"/>
        <v>4959.25</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1074797</v>
      </c>
      <c r="D1151" s="1">
        <f>BILANCA!E173</f>
        <v>1286821.92</v>
      </c>
      <c r="E1151" s="1">
        <v>0</v>
      </c>
      <c r="F1151" s="1">
        <v>0</v>
      </c>
      <c r="G1151" s="2">
        <f t="shared" si="22"/>
        <v>612938.06111999997</v>
      </c>
      <c r="H1151" s="2">
        <f t="shared" si="23"/>
        <v>8.0000000074505806E-2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7431205</v>
      </c>
      <c r="D1152" s="1">
        <f>BILANCA!E175</f>
        <v>3212146.9799999995</v>
      </c>
      <c r="E1152" s="1">
        <v>0</v>
      </c>
      <c r="F1152" s="1">
        <v>0</v>
      </c>
      <c r="G1152" s="2">
        <f t="shared" si="22"/>
        <v>2341579.32424</v>
      </c>
      <c r="H1152" s="2">
        <f t="shared" si="23"/>
        <v>2.0000000484287739E-2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1997156</v>
      </c>
      <c r="D1153" s="1">
        <f>BILANCA!E176</f>
        <v>2239355.8899999997</v>
      </c>
      <c r="E1153" s="1">
        <v>0</v>
      </c>
      <c r="F1153" s="1">
        <v>0</v>
      </c>
      <c r="G1153" s="2">
        <f t="shared" si="22"/>
        <v>1100897.5225999998</v>
      </c>
      <c r="H1153" s="2">
        <f t="shared" si="23"/>
        <v>0.11000000033527613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1997156</v>
      </c>
      <c r="D1154" s="1">
        <f>BILANCA!E177</f>
        <v>2229289.61</v>
      </c>
      <c r="E1154" s="1">
        <v>0</v>
      </c>
      <c r="F1154" s="1">
        <v>0</v>
      </c>
      <c r="G1154" s="2">
        <f t="shared" si="22"/>
        <v>1103930.7226200001</v>
      </c>
      <c r="H1154" s="2">
        <f t="shared" si="23"/>
        <v>0.39000000013038516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1065354</v>
      </c>
      <c r="D1155" s="1">
        <f>BILANCA!E178</f>
        <v>1241951.6399999999</v>
      </c>
      <c r="E1155" s="1">
        <v>0</v>
      </c>
      <c r="F1155" s="1">
        <v>0</v>
      </c>
      <c r="G1155" s="2">
        <f t="shared" si="22"/>
        <v>610472.25215999992</v>
      </c>
      <c r="H1155" s="2">
        <f t="shared" si="23"/>
        <v>0.36000000010244548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249578</v>
      </c>
      <c r="D1156" s="1">
        <f>BILANCA!E179</f>
        <v>254777.71</v>
      </c>
      <c r="E1156" s="1">
        <v>0</v>
      </c>
      <c r="F1156" s="1">
        <v>0</v>
      </c>
      <c r="G1156" s="2">
        <f t="shared" si="22"/>
        <v>131330.08166</v>
      </c>
      <c r="H1156" s="2">
        <f t="shared" si="23"/>
        <v>0.29000000000814907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1400</v>
      </c>
      <c r="D1157" s="1">
        <f>BILANCA!E180</f>
        <v>2631.65</v>
      </c>
      <c r="E1157" s="1">
        <v>0</v>
      </c>
      <c r="F1157" s="1">
        <v>0</v>
      </c>
      <c r="G1157" s="2">
        <f t="shared" si="22"/>
        <v>1159.4141999999999</v>
      </c>
      <c r="H1157" s="2">
        <f t="shared" si="23"/>
        <v>0.34999999999990905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1400</v>
      </c>
      <c r="D1160" s="1">
        <f>BILANCA!E183</f>
        <v>2631.65</v>
      </c>
      <c r="E1160" s="1">
        <v>0</v>
      </c>
      <c r="F1160" s="1">
        <v>0</v>
      </c>
      <c r="G1160" s="2">
        <f t="shared" si="22"/>
        <v>1179.4041</v>
      </c>
      <c r="H1160" s="2">
        <f t="shared" si="23"/>
        <v>0.34999999999990905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680824</v>
      </c>
      <c r="D1165" s="1">
        <f>BILANCA!E188</f>
        <v>729928.61</v>
      </c>
      <c r="E1165" s="1">
        <v>0</v>
      </c>
      <c r="F1165" s="1">
        <v>0</v>
      </c>
      <c r="G1165" s="2">
        <f t="shared" si="22"/>
        <v>389603.98203999997</v>
      </c>
      <c r="H1165" s="2">
        <f t="shared" si="23"/>
        <v>0.39000000001396984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10066.280000000001</v>
      </c>
      <c r="E1211" s="1">
        <v>0</v>
      </c>
      <c r="F1211" s="1">
        <v>0</v>
      </c>
      <c r="G1211" s="2">
        <f t="shared" si="22"/>
        <v>4590.2236800000001</v>
      </c>
      <c r="H1211" s="2">
        <f t="shared" si="23"/>
        <v>0.28000000000065484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10066.280000000001</v>
      </c>
      <c r="E1212" s="1">
        <v>0</v>
      </c>
      <c r="F1212" s="1">
        <v>0</v>
      </c>
      <c r="G1212" s="2">
        <f t="shared" si="22"/>
        <v>4610.3562400000001</v>
      </c>
      <c r="H1212" s="2">
        <f t="shared" si="23"/>
        <v>0.28000000000065484</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5434049</v>
      </c>
      <c r="D1214" s="1">
        <f>BILANCA!E237</f>
        <v>972791.08999999985</v>
      </c>
      <c r="E1214" s="1">
        <v>0</v>
      </c>
      <c r="F1214" s="1">
        <v>0</v>
      </c>
      <c r="G1214" s="2">
        <f t="shared" si="22"/>
        <v>1704694.8025800001</v>
      </c>
      <c r="H1214" s="2">
        <f t="shared" si="23"/>
        <v>8.9999999850988388E-2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5613248</v>
      </c>
      <c r="D1215" s="1">
        <f>BILANCA!E238</f>
        <v>1156591.0899999999</v>
      </c>
      <c r="E1215" s="1">
        <v>0</v>
      </c>
      <c r="F1215" s="1">
        <v>0</v>
      </c>
      <c r="G1215" s="2">
        <f t="shared" si="22"/>
        <v>1838931.8017600002</v>
      </c>
      <c r="H1215" s="2">
        <f t="shared" si="23"/>
        <v>8.9999999850988388E-2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5613248</v>
      </c>
      <c r="D1216" s="1">
        <f>BILANCA!E239</f>
        <v>1156591.0899999999</v>
      </c>
      <c r="E1216" s="1">
        <v>0</v>
      </c>
      <c r="F1216" s="1">
        <v>0</v>
      </c>
      <c r="G1216" s="2">
        <f t="shared" si="22"/>
        <v>1846858.2319399999</v>
      </c>
      <c r="H1216" s="2">
        <f t="shared" si="23"/>
        <v>8.9999999850988388E-2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868257</v>
      </c>
      <c r="D1217" s="1">
        <f>BILANCA!E240</f>
        <v>1072798.1299999999</v>
      </c>
      <c r="E1217" s="1">
        <v>0</v>
      </c>
      <c r="F1217" s="1">
        <v>0</v>
      </c>
      <c r="G1217" s="2">
        <f t="shared" si="22"/>
        <v>705241.66284</v>
      </c>
      <c r="H1217" s="2">
        <f t="shared" si="23"/>
        <v>0.12999999988824129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4744991</v>
      </c>
      <c r="D1218" s="1">
        <f>BILANCA!E241</f>
        <v>83792.960000000006</v>
      </c>
      <c r="E1218" s="1">
        <v>0</v>
      </c>
      <c r="F1218" s="1">
        <v>0</v>
      </c>
      <c r="G1218" s="2">
        <f t="shared" si="22"/>
        <v>1154455.5762</v>
      </c>
      <c r="H1218" s="2">
        <f t="shared" si="23"/>
        <v>3.9999999993597157E-2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-191846</v>
      </c>
      <c r="D1222" s="1">
        <f>BILANCA!E245</f>
        <v>-184668.5</v>
      </c>
      <c r="E1222" s="1">
        <v>0</v>
      </c>
      <c r="F1222" s="1">
        <v>0</v>
      </c>
      <c r="G1222" s="2">
        <f t="shared" si="22"/>
        <v>-134122.73699999999</v>
      </c>
      <c r="H1222" s="2">
        <f t="shared" si="23"/>
        <v>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191846</v>
      </c>
      <c r="D1227" s="1">
        <f>BILANCA!E250</f>
        <v>184668.5</v>
      </c>
      <c r="E1227" s="1">
        <v>0</v>
      </c>
      <c r="F1227" s="1">
        <v>0</v>
      </c>
      <c r="G1227" s="2">
        <f t="shared" si="22"/>
        <v>136928.652</v>
      </c>
      <c r="H1227" s="2">
        <f t="shared" si="23"/>
        <v>0.5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105126</v>
      </c>
      <c r="D1228" s="1">
        <f>BILANCA!E251</f>
        <v>7196.06</v>
      </c>
      <c r="E1228" s="1">
        <v>0</v>
      </c>
      <c r="F1228" s="1">
        <v>0</v>
      </c>
      <c r="G1228" s="2">
        <f t="shared" si="22"/>
        <v>29281.939399999999</v>
      </c>
      <c r="H1228" s="2">
        <f t="shared" si="23"/>
        <v>6.0000000000400178E-2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86720</v>
      </c>
      <c r="D1229" s="1">
        <f>BILANCA!E252</f>
        <v>177472.44</v>
      </c>
      <c r="E1229" s="1">
        <v>0</v>
      </c>
      <c r="F1229" s="1">
        <v>0</v>
      </c>
      <c r="G1229" s="2">
        <f t="shared" si="22"/>
        <v>108649.56048</v>
      </c>
      <c r="H1229" s="2">
        <f t="shared" si="23"/>
        <v>0.44000000000232831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12647</v>
      </c>
      <c r="D1232" s="1">
        <f>BILANCA!E255</f>
        <v>868.5</v>
      </c>
      <c r="E1232" s="1">
        <v>0</v>
      </c>
      <c r="F1232" s="1">
        <v>0</v>
      </c>
      <c r="G1232" s="2">
        <f t="shared" si="22"/>
        <v>3581.616</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334617</v>
      </c>
      <c r="D1236" s="1">
        <f>BILANCA!E259</f>
        <v>6388249.7999999998</v>
      </c>
      <c r="E1236" s="1">
        <v>0</v>
      </c>
      <c r="F1236" s="1">
        <v>0</v>
      </c>
      <c r="G1236" s="2">
        <f t="shared" si="22"/>
        <v>3317112.4997999999</v>
      </c>
      <c r="H1236" s="2">
        <f t="shared" si="23"/>
        <v>0.20000000018626451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334617</v>
      </c>
      <c r="D1237" s="1">
        <f>BILANCA!E260</f>
        <v>6388249.7999999998</v>
      </c>
      <c r="E1237" s="1">
        <v>0</v>
      </c>
      <c r="F1237" s="1">
        <v>0</v>
      </c>
      <c r="G1237" s="2">
        <f t="shared" si="22"/>
        <v>3330223.6163999997</v>
      </c>
      <c r="H1237" s="2">
        <f t="shared" si="23"/>
        <v>0.20000000018626451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12647</v>
      </c>
      <c r="D1240" s="1">
        <f>BILANCA!E264</f>
        <v>868.5</v>
      </c>
      <c r="E1240" s="1">
        <v>0</v>
      </c>
      <c r="F1240" s="1">
        <v>0</v>
      </c>
      <c r="G1240" s="2">
        <f t="shared" si="22"/>
        <v>3696.6880000000001</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670973</v>
      </c>
      <c r="D1244" s="1">
        <f>BILANCA!E268</f>
        <v>711876.19</v>
      </c>
      <c r="E1244" s="1">
        <v>0</v>
      </c>
      <c r="F1244" s="1">
        <v>0</v>
      </c>
      <c r="G1244" s="2">
        <f t="shared" si="24"/>
        <v>546723.32418</v>
      </c>
      <c r="H1244" s="2">
        <f t="shared" si="23"/>
        <v>0.18999999994412065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4069.25</v>
      </c>
      <c r="E1247" s="1">
        <v>0</v>
      </c>
      <c r="F1247" s="1">
        <v>0</v>
      </c>
      <c r="G1247" s="2">
        <f t="shared" si="24"/>
        <v>2148.5640000000003</v>
      </c>
      <c r="H1247" s="2">
        <f t="shared" si="23"/>
        <v>0.25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2872</v>
      </c>
      <c r="D1263" s="1">
        <f>BILANCA!E287</f>
        <v>2281.4299999999998</v>
      </c>
      <c r="E1263" s="1">
        <v>0</v>
      </c>
      <c r="F1263" s="1">
        <v>0</v>
      </c>
      <c r="G1263" s="2">
        <f t="shared" si="24"/>
        <v>2081.7608</v>
      </c>
      <c r="H1263" s="2">
        <f t="shared" si="23"/>
        <v>0.42999999999983629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1994284</v>
      </c>
      <c r="D1264" s="1">
        <f>BILANCA!E288</f>
        <v>2227008.1800000002</v>
      </c>
      <c r="E1264" s="1">
        <v>0</v>
      </c>
      <c r="F1264" s="1">
        <v>0</v>
      </c>
      <c r="G1264" s="2">
        <f t="shared" si="24"/>
        <v>1811972.4011600001</v>
      </c>
      <c r="H1264" s="2">
        <f t="shared" si="23"/>
        <v>0.18000000016763806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671337</v>
      </c>
      <c r="D1278" s="1">
        <f>BILANCA!E302</f>
        <v>711876.19</v>
      </c>
      <c r="E1278" s="1">
        <v>0</v>
      </c>
      <c r="F1278" s="1">
        <v>0</v>
      </c>
      <c r="G1278" s="2">
        <f t="shared" si="24"/>
        <v>618051.36709999992</v>
      </c>
      <c r="H1278" s="2">
        <f t="shared" si="23"/>
        <v>0.18999999994412065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15675483</v>
      </c>
      <c r="D1322" s="1">
        <f>'RAS-funkcijski'!E28</f>
        <v>16966632.629999999</v>
      </c>
      <c r="E1322" s="1">
        <v>0</v>
      </c>
      <c r="F1322" s="1">
        <v>0</v>
      </c>
      <c r="G1322" s="2">
        <f t="shared" si="24"/>
        <v>1190609.9582400001</v>
      </c>
      <c r="H1322" s="2">
        <f t="shared" si="23"/>
        <v>0.37000000104308128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15675483</v>
      </c>
      <c r="D1326" s="1">
        <f>'RAS-funkcijski'!E32</f>
        <v>16966632.629999999</v>
      </c>
      <c r="E1326" s="1">
        <v>0</v>
      </c>
      <c r="F1326" s="1">
        <v>0</v>
      </c>
      <c r="G1326" s="2">
        <f t="shared" si="24"/>
        <v>1389044.9512799999</v>
      </c>
      <c r="H1326" s="2">
        <f t="shared" si="23"/>
        <v>0.37000000104308128</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15675483</v>
      </c>
      <c r="D1435" s="13">
        <f>'RAS-funkcijski'!E141</f>
        <v>16966632.629999999</v>
      </c>
      <c r="E1435" s="13">
        <v>0</v>
      </c>
      <c r="F1435" s="13">
        <v>0</v>
      </c>
      <c r="G1435" s="14">
        <f t="shared" si="24"/>
        <v>6796398.51162</v>
      </c>
      <c r="H1435" s="14">
        <f t="shared" si="27"/>
        <v>0.37000000104308128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463658.13</v>
      </c>
      <c r="D1436" s="6">
        <f>'P-VRIO'!E5</f>
        <v>50804.590000000004</v>
      </c>
      <c r="E1436" s="6">
        <v>0</v>
      </c>
      <c r="F1436" s="6">
        <v>0</v>
      </c>
      <c r="G1436" s="7">
        <f t="shared" si="24"/>
        <v>565.26731000000007</v>
      </c>
      <c r="H1436" s="7">
        <f t="shared" si="27"/>
        <v>0.54000000000087311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463658.13</v>
      </c>
      <c r="D1453" s="1">
        <f>'P-VRIO'!E22</f>
        <v>50804.590000000004</v>
      </c>
      <c r="E1453" s="1">
        <v>0</v>
      </c>
      <c r="F1453" s="1">
        <v>0</v>
      </c>
      <c r="G1453" s="2">
        <f t="shared" si="24"/>
        <v>10174.81158</v>
      </c>
      <c r="H1453" s="2">
        <f t="shared" si="27"/>
        <v>0.54000000000087311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463658.13</v>
      </c>
      <c r="D1454" s="1">
        <f>'P-VRIO'!E23</f>
        <v>38247.730000000003</v>
      </c>
      <c r="E1454" s="1">
        <v>0</v>
      </c>
      <c r="F1454" s="1">
        <v>0</v>
      </c>
      <c r="G1454" s="2">
        <f t="shared" si="24"/>
        <v>10262.91821</v>
      </c>
      <c r="H1454" s="2">
        <f t="shared" si="27"/>
        <v>0.40000000000145519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461311.13</v>
      </c>
      <c r="D1456" s="1">
        <f>'P-VRIO'!E25</f>
        <v>38247.730000000003</v>
      </c>
      <c r="E1456" s="1">
        <v>0</v>
      </c>
      <c r="F1456" s="1">
        <v>0</v>
      </c>
      <c r="G1456" s="2">
        <f t="shared" si="24"/>
        <v>11293.938390000001</v>
      </c>
      <c r="H1456" s="2">
        <f t="shared" si="27"/>
        <v>0.40000000000145519</v>
      </c>
      <c r="I1456" s="10">
        <f t="shared" si="30"/>
        <v>4517.5753560164358</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2347</v>
      </c>
      <c r="D1460" s="1">
        <f>'P-VRIO'!E29</f>
        <v>0</v>
      </c>
      <c r="E1460" s="1">
        <v>0</v>
      </c>
      <c r="F1460" s="1">
        <v>0</v>
      </c>
      <c r="G1460" s="2">
        <f t="shared" si="24"/>
        <v>58.675000000000004</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12556.86</v>
      </c>
      <c r="E1461" s="1">
        <v>0</v>
      </c>
      <c r="F1461" s="1">
        <v>0</v>
      </c>
      <c r="G1461" s="2">
        <f t="shared" si="24"/>
        <v>652.95672000000002</v>
      </c>
      <c r="H1461" s="2">
        <f t="shared" si="27"/>
        <v>0.13999999999941792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12556.86</v>
      </c>
      <c r="E1467" s="1">
        <v>0</v>
      </c>
      <c r="F1467" s="1">
        <v>0</v>
      </c>
      <c r="G1467" s="2">
        <f t="shared" si="24"/>
        <v>803.63904000000002</v>
      </c>
      <c r="H1467" s="2">
        <f t="shared" si="27"/>
        <v>0.13999999999941792</v>
      </c>
      <c r="I1467" s="10">
        <f t="shared" si="31"/>
        <v>112.50946559953222</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1997156.96</v>
      </c>
      <c r="D1480" s="6"/>
      <c r="E1480" s="6">
        <v>0</v>
      </c>
      <c r="F1480" s="6">
        <v>0</v>
      </c>
      <c r="G1480" s="7">
        <f t="shared" ref="G1480:G1580" si="34">B1480/1000*C1480</f>
        <v>1997.15696</v>
      </c>
      <c r="H1480" s="7">
        <f t="shared" ref="H1480:H1580" si="35">ABS(C1480-ROUND(C1480,0))</f>
        <v>4.0000000037252903E-2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18103708.599999998</v>
      </c>
      <c r="D1481" s="1">
        <v>0</v>
      </c>
      <c r="E1481" s="1">
        <v>0</v>
      </c>
      <c r="F1481" s="1">
        <v>0</v>
      </c>
      <c r="G1481" s="2">
        <f t="shared" si="34"/>
        <v>36207.417199999996</v>
      </c>
      <c r="H1481" s="2">
        <f t="shared" si="35"/>
        <v>0.40000000223517418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488357.06</v>
      </c>
      <c r="D1482" s="1">
        <v>0</v>
      </c>
      <c r="E1482" s="1">
        <v>0</v>
      </c>
      <c r="F1482" s="1">
        <v>0</v>
      </c>
      <c r="G1482" s="2">
        <f t="shared" si="34"/>
        <v>1465.0711799999999</v>
      </c>
      <c r="H1482" s="2">
        <f t="shared" si="35"/>
        <v>5.9999999997671694E-2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17524599.77</v>
      </c>
      <c r="D1483" s="1">
        <v>0</v>
      </c>
      <c r="E1483" s="1">
        <v>0</v>
      </c>
      <c r="F1483" s="1">
        <v>0</v>
      </c>
      <c r="G1483" s="2">
        <f t="shared" si="34"/>
        <v>70098.399080000003</v>
      </c>
      <c r="H1483" s="2">
        <f t="shared" si="35"/>
        <v>0.23000000044703484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13936741.550000001</v>
      </c>
      <c r="D1484" s="1">
        <v>0</v>
      </c>
      <c r="E1484" s="1">
        <v>0</v>
      </c>
      <c r="F1484" s="1">
        <v>0</v>
      </c>
      <c r="G1484" s="2">
        <f t="shared" si="34"/>
        <v>69683.707750000001</v>
      </c>
      <c r="H1484" s="2">
        <f t="shared" si="35"/>
        <v>0.44999999925494194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3566088.61</v>
      </c>
      <c r="D1485" s="1">
        <v>0</v>
      </c>
      <c r="E1485" s="1">
        <v>0</v>
      </c>
      <c r="F1485" s="1">
        <v>0</v>
      </c>
      <c r="G1485" s="2">
        <f t="shared" si="34"/>
        <v>21396.531660000001</v>
      </c>
      <c r="H1485" s="2">
        <f t="shared" si="35"/>
        <v>0.39000000013038516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21769.61</v>
      </c>
      <c r="D1486" s="1">
        <v>0</v>
      </c>
      <c r="E1486" s="1">
        <v>0</v>
      </c>
      <c r="F1486" s="1">
        <v>0</v>
      </c>
      <c r="G1486" s="2">
        <f t="shared" si="34"/>
        <v>152.38727</v>
      </c>
      <c r="H1486" s="2">
        <f t="shared" si="35"/>
        <v>0.38999999999941792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90751.77</v>
      </c>
      <c r="D1492" s="1">
        <v>0</v>
      </c>
      <c r="E1492" s="1">
        <v>0</v>
      </c>
      <c r="F1492" s="1">
        <v>0</v>
      </c>
      <c r="G1492" s="2">
        <f t="shared" si="34"/>
        <v>1179.7730099999999</v>
      </c>
      <c r="H1492" s="2">
        <f t="shared" si="35"/>
        <v>0.22999999999592546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17871575.949999999</v>
      </c>
      <c r="D1499" s="1">
        <v>0</v>
      </c>
      <c r="E1499" s="1">
        <v>0</v>
      </c>
      <c r="F1499" s="1">
        <v>0</v>
      </c>
      <c r="G1499" s="2">
        <f t="shared" si="34"/>
        <v>357431.51899999997</v>
      </c>
      <c r="H1499" s="2">
        <f t="shared" si="35"/>
        <v>5.000000074505806E-2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439252.52</v>
      </c>
      <c r="D1500" s="1">
        <v>0</v>
      </c>
      <c r="E1500" s="1">
        <v>0</v>
      </c>
      <c r="F1500" s="1">
        <v>0</v>
      </c>
      <c r="G1500" s="2">
        <f t="shared" si="34"/>
        <v>9224.3029200000001</v>
      </c>
      <c r="H1500" s="2">
        <f t="shared" si="35"/>
        <v>0.47999999998137355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17341571.66</v>
      </c>
      <c r="D1501" s="1">
        <v>0</v>
      </c>
      <c r="E1501" s="1">
        <v>0</v>
      </c>
      <c r="F1501" s="1">
        <v>0</v>
      </c>
      <c r="G1501" s="2">
        <f t="shared" si="34"/>
        <v>381514.57652</v>
      </c>
      <c r="H1501" s="2">
        <f t="shared" si="35"/>
        <v>0.33999999985098839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13760144.300000001</v>
      </c>
      <c r="D1502" s="1">
        <v>0</v>
      </c>
      <c r="E1502" s="1">
        <v>0</v>
      </c>
      <c r="F1502" s="1">
        <v>0</v>
      </c>
      <c r="G1502" s="2">
        <f t="shared" si="34"/>
        <v>316483.31890000001</v>
      </c>
      <c r="H1502" s="2">
        <f t="shared" si="35"/>
        <v>0.30000000074505806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3560889.15</v>
      </c>
      <c r="D1503" s="1">
        <v>0</v>
      </c>
      <c r="E1503" s="1">
        <v>0</v>
      </c>
      <c r="F1503" s="1">
        <v>0</v>
      </c>
      <c r="G1503" s="2">
        <f t="shared" si="34"/>
        <v>85461.339600000007</v>
      </c>
      <c r="H1503" s="2">
        <f t="shared" si="35"/>
        <v>0.14999999990686774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20538.21</v>
      </c>
      <c r="D1504" s="1">
        <v>0</v>
      </c>
      <c r="E1504" s="1">
        <v>0</v>
      </c>
      <c r="F1504" s="1">
        <v>0</v>
      </c>
      <c r="G1504" s="2">
        <f t="shared" si="34"/>
        <v>513.45524999999998</v>
      </c>
      <c r="H1504" s="2">
        <f t="shared" si="35"/>
        <v>0.20999999999912689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90751.77</v>
      </c>
      <c r="D1510" s="1">
        <v>0</v>
      </c>
      <c r="E1510" s="1">
        <v>0</v>
      </c>
      <c r="F1510" s="1">
        <v>0</v>
      </c>
      <c r="G1510" s="2">
        <f t="shared" si="34"/>
        <v>2813.3048699999999</v>
      </c>
      <c r="H1510" s="2">
        <f t="shared" si="35"/>
        <v>0.22999999999592546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2229289.6099999994</v>
      </c>
      <c r="D1517" s="1">
        <v>0</v>
      </c>
      <c r="E1517" s="1">
        <v>0</v>
      </c>
      <c r="F1517" s="1">
        <v>0</v>
      </c>
      <c r="G1517" s="2">
        <f t="shared" si="34"/>
        <v>84713.005179999978</v>
      </c>
      <c r="H1517" s="2">
        <f t="shared" si="35"/>
        <v>0.39000000059604645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2281.4299999999998</v>
      </c>
      <c r="D1518" s="1">
        <v>0</v>
      </c>
      <c r="E1518" s="1">
        <v>0</v>
      </c>
      <c r="F1518" s="1">
        <v>0</v>
      </c>
      <c r="G1518" s="2">
        <f t="shared" si="34"/>
        <v>88.975769999999997</v>
      </c>
      <c r="H1518" s="2">
        <f t="shared" si="35"/>
        <v>0.42999999999983629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2281.4299999999998</v>
      </c>
      <c r="D1524" s="1">
        <v>0</v>
      </c>
      <c r="E1524" s="1">
        <v>0</v>
      </c>
      <c r="F1524" s="1">
        <v>0</v>
      </c>
      <c r="G1524" s="2">
        <f t="shared" si="34"/>
        <v>102.66434999999998</v>
      </c>
      <c r="H1524" s="2">
        <f t="shared" si="35"/>
        <v>0.42999999999983629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2281.4299999999998</v>
      </c>
      <c r="D1525" s="1">
        <v>0</v>
      </c>
      <c r="E1525" s="1">
        <v>0</v>
      </c>
      <c r="F1525" s="1">
        <v>0</v>
      </c>
      <c r="G1525" s="2">
        <f t="shared" si="34"/>
        <v>104.94577999999998</v>
      </c>
      <c r="H1525" s="2">
        <f t="shared" si="35"/>
        <v>0.42999999999983629</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2281.4299999999998</v>
      </c>
      <c r="D1526" s="1">
        <v>0</v>
      </c>
      <c r="E1526" s="1">
        <v>0</v>
      </c>
      <c r="F1526" s="1">
        <v>0</v>
      </c>
      <c r="G1526" s="2">
        <f t="shared" si="34"/>
        <v>107.22721</v>
      </c>
      <c r="H1526" s="2">
        <f t="shared" si="35"/>
        <v>0.42999999999983629</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2227008.1800000002</v>
      </c>
      <c r="D1576" s="1">
        <v>0</v>
      </c>
      <c r="E1576" s="1">
        <v>0</v>
      </c>
      <c r="F1576" s="1">
        <v>0</v>
      </c>
      <c r="G1576" s="2">
        <f t="shared" si="34"/>
        <v>216019.79346000002</v>
      </c>
      <c r="H1576" s="2">
        <f t="shared" si="35"/>
        <v>0.18000000016763806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729928.61</v>
      </c>
      <c r="D1577" s="1">
        <v>0</v>
      </c>
      <c r="E1577" s="1">
        <v>0</v>
      </c>
      <c r="F1577" s="1">
        <v>0</v>
      </c>
      <c r="G1577" s="2">
        <f t="shared" si="34"/>
        <v>71533.003779999999</v>
      </c>
      <c r="H1577" s="2">
        <f t="shared" si="35"/>
        <v>0.39000000001396984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1497079.57</v>
      </c>
      <c r="D1578" s="1">
        <v>0</v>
      </c>
      <c r="E1578" s="1">
        <v>0</v>
      </c>
      <c r="F1578" s="1">
        <v>0</v>
      </c>
      <c r="G1578" s="2">
        <f t="shared" si="34"/>
        <v>148210.87743000002</v>
      </c>
      <c r="H1578" s="2">
        <f t="shared" si="35"/>
        <v>0.42999999993480742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3298</v>
      </c>
      <c r="B1" s="383"/>
      <c r="C1" s="383"/>
    </row>
    <row r="2" spans="1:17" ht="33" customHeight="1" x14ac:dyDescent="0.25">
      <c r="A2" s="384" t="s">
        <v>3299</v>
      </c>
      <c r="B2" s="385"/>
      <c r="C2" s="376"/>
      <c r="D2" s="4"/>
      <c r="E2" s="4"/>
      <c r="F2" s="4"/>
      <c r="G2" s="4"/>
      <c r="H2" s="4"/>
      <c r="I2" s="4"/>
      <c r="J2" s="4"/>
      <c r="K2" s="4"/>
      <c r="L2" s="4"/>
      <c r="M2" s="4"/>
      <c r="N2" s="4"/>
      <c r="O2" s="4"/>
      <c r="P2" s="4"/>
      <c r="Q2" s="4"/>
    </row>
    <row r="3" spans="1:17" ht="18.75" customHeight="1" x14ac:dyDescent="0.25">
      <c r="A3" s="42" t="s">
        <v>3300</v>
      </c>
      <c r="B3" s="386" t="s">
        <v>3301</v>
      </c>
      <c r="C3" s="376"/>
      <c r="D3" s="4"/>
      <c r="E3" s="4"/>
      <c r="F3" s="4"/>
      <c r="G3" s="4"/>
      <c r="H3" s="4"/>
      <c r="I3" s="4"/>
      <c r="J3" s="4"/>
      <c r="K3" s="4"/>
      <c r="L3" s="4"/>
      <c r="M3" s="4"/>
      <c r="N3" s="4"/>
      <c r="O3" s="4"/>
      <c r="P3" s="4"/>
      <c r="Q3" s="4"/>
    </row>
    <row r="4" spans="1:17" ht="37.5" hidden="1" customHeight="1" x14ac:dyDescent="0.25">
      <c r="A4" s="43" t="s">
        <v>3302</v>
      </c>
      <c r="B4" s="380" t="s">
        <v>3303</v>
      </c>
      <c r="C4" s="376"/>
      <c r="D4" s="4"/>
      <c r="E4" s="4"/>
      <c r="F4" s="4"/>
      <c r="G4" s="4"/>
      <c r="H4" s="4"/>
      <c r="I4" s="4"/>
      <c r="J4" s="4"/>
      <c r="K4" s="4"/>
      <c r="L4" s="4"/>
      <c r="M4" s="4"/>
      <c r="N4" s="4"/>
      <c r="O4" s="4"/>
      <c r="P4" s="4"/>
      <c r="Q4" s="4"/>
    </row>
    <row r="5" spans="1:17" ht="48" hidden="1" customHeight="1" x14ac:dyDescent="0.25">
      <c r="A5" s="43" t="s">
        <v>3302</v>
      </c>
      <c r="B5" s="380" t="s">
        <v>3304</v>
      </c>
      <c r="C5" s="376"/>
      <c r="D5" s="4"/>
      <c r="E5" s="4"/>
      <c r="F5" s="4"/>
      <c r="G5" s="4"/>
      <c r="H5" s="4"/>
      <c r="I5" s="4"/>
      <c r="J5" s="4"/>
      <c r="K5" s="4"/>
      <c r="L5" s="4"/>
      <c r="M5" s="4"/>
      <c r="N5" s="4"/>
      <c r="O5" s="4"/>
      <c r="P5" s="4"/>
      <c r="Q5" s="4"/>
    </row>
    <row r="6" spans="1:17" ht="59.25" hidden="1" customHeight="1" x14ac:dyDescent="0.25">
      <c r="A6" s="43" t="s">
        <v>3302</v>
      </c>
      <c r="B6" s="380" t="s">
        <v>3305</v>
      </c>
      <c r="C6" s="376"/>
      <c r="D6" s="4"/>
      <c r="E6" s="4"/>
      <c r="F6" s="4"/>
      <c r="G6" s="4"/>
      <c r="H6" s="4"/>
      <c r="I6" s="4"/>
      <c r="J6" s="4"/>
      <c r="K6" s="4"/>
      <c r="L6" s="4"/>
      <c r="M6" s="4"/>
      <c r="N6" s="4"/>
      <c r="O6" s="4"/>
      <c r="P6" s="4"/>
      <c r="Q6" s="4"/>
    </row>
    <row r="7" spans="1:17" ht="48" hidden="1" customHeight="1" x14ac:dyDescent="0.25">
      <c r="A7" s="43" t="s">
        <v>3306</v>
      </c>
      <c r="B7" s="380" t="s">
        <v>3307</v>
      </c>
      <c r="C7" s="376"/>
      <c r="D7" s="4"/>
      <c r="E7" s="4"/>
      <c r="F7" s="4"/>
      <c r="G7" s="4"/>
      <c r="H7" s="4"/>
      <c r="I7" s="4"/>
      <c r="J7" s="4"/>
      <c r="K7" s="4"/>
      <c r="L7" s="4"/>
      <c r="M7" s="4"/>
      <c r="N7" s="4"/>
      <c r="O7" s="4"/>
      <c r="P7" s="4"/>
      <c r="Q7" s="4"/>
    </row>
    <row r="8" spans="1:17" ht="41.25" hidden="1" customHeight="1" x14ac:dyDescent="0.25">
      <c r="A8" s="43" t="s">
        <v>3308</v>
      </c>
      <c r="B8" s="380" t="s">
        <v>3309</v>
      </c>
      <c r="C8" s="376"/>
      <c r="D8" s="4"/>
      <c r="E8" s="4"/>
      <c r="F8" s="4"/>
      <c r="G8" s="4"/>
      <c r="H8" s="4"/>
      <c r="I8" s="4"/>
      <c r="J8" s="4"/>
      <c r="K8" s="4"/>
      <c r="L8" s="4"/>
      <c r="M8" s="4"/>
      <c r="N8" s="4"/>
      <c r="O8" s="4"/>
      <c r="P8" s="4"/>
      <c r="Q8" s="4"/>
    </row>
    <row r="9" spans="1:17" ht="59.25" hidden="1" customHeight="1" x14ac:dyDescent="0.25">
      <c r="A9" s="43" t="s">
        <v>3310</v>
      </c>
      <c r="B9" s="380" t="s">
        <v>3311</v>
      </c>
      <c r="C9" s="376"/>
      <c r="D9" s="4"/>
      <c r="E9" s="4"/>
      <c r="F9" s="4"/>
      <c r="G9" s="4"/>
      <c r="H9" s="4"/>
      <c r="I9" s="4"/>
      <c r="J9" s="4"/>
      <c r="K9" s="4"/>
      <c r="L9" s="4"/>
      <c r="M9" s="4"/>
      <c r="N9" s="4"/>
      <c r="O9" s="4"/>
      <c r="P9" s="4"/>
      <c r="Q9" s="4"/>
    </row>
    <row r="10" spans="1:17" ht="61.5" hidden="1" customHeight="1" x14ac:dyDescent="0.25">
      <c r="A10" s="43" t="s">
        <v>3310</v>
      </c>
      <c r="B10" s="380" t="s">
        <v>3312</v>
      </c>
      <c r="C10" s="376"/>
      <c r="D10" s="4"/>
      <c r="E10" s="4"/>
      <c r="F10" s="4"/>
      <c r="G10" s="4"/>
      <c r="H10" s="4"/>
      <c r="I10" s="4"/>
      <c r="J10" s="4"/>
      <c r="K10" s="4"/>
      <c r="L10" s="4"/>
      <c r="M10" s="4"/>
      <c r="N10" s="4"/>
      <c r="O10" s="4"/>
      <c r="P10" s="4"/>
      <c r="Q10" s="4"/>
    </row>
    <row r="11" spans="1:17" ht="43.5" hidden="1" customHeight="1" x14ac:dyDescent="0.25">
      <c r="A11" s="43" t="s">
        <v>3310</v>
      </c>
      <c r="B11" s="380" t="s">
        <v>3313</v>
      </c>
      <c r="C11" s="376"/>
      <c r="D11" s="4"/>
      <c r="E11" s="4"/>
      <c r="F11" s="4"/>
      <c r="G11" s="4"/>
      <c r="H11" s="4"/>
      <c r="I11" s="4"/>
      <c r="J11" s="4"/>
      <c r="K11" s="4"/>
      <c r="L11" s="4"/>
      <c r="M11" s="4"/>
      <c r="N11" s="4"/>
      <c r="O11" s="4"/>
      <c r="P11" s="4"/>
      <c r="Q11" s="4"/>
    </row>
    <row r="12" spans="1:17" ht="27.75" hidden="1" customHeight="1" x14ac:dyDescent="0.25">
      <c r="A12" s="43" t="s">
        <v>3314</v>
      </c>
      <c r="B12" s="380" t="s">
        <v>3315</v>
      </c>
      <c r="C12" s="376"/>
      <c r="D12" s="4"/>
      <c r="E12" s="4"/>
      <c r="F12" s="4"/>
      <c r="G12" s="4"/>
      <c r="H12" s="4"/>
      <c r="I12" s="4"/>
      <c r="J12" s="4"/>
      <c r="K12" s="4"/>
      <c r="L12" s="4"/>
      <c r="M12" s="4"/>
      <c r="N12" s="4"/>
      <c r="O12" s="4"/>
      <c r="P12" s="4"/>
      <c r="Q12" s="4"/>
    </row>
    <row r="13" spans="1:17" ht="27.75" hidden="1" customHeight="1" x14ac:dyDescent="0.25">
      <c r="A13" s="43" t="s">
        <v>3316</v>
      </c>
      <c r="B13" s="380" t="s">
        <v>3317</v>
      </c>
      <c r="C13" s="376"/>
      <c r="D13" s="4"/>
      <c r="E13" s="4"/>
      <c r="F13" s="4"/>
      <c r="G13" s="4"/>
      <c r="H13" s="4"/>
      <c r="I13" s="4"/>
      <c r="J13" s="4"/>
      <c r="K13" s="4"/>
      <c r="L13" s="4"/>
      <c r="M13" s="4"/>
      <c r="N13" s="4"/>
      <c r="O13" s="4"/>
      <c r="P13" s="4"/>
      <c r="Q13" s="4"/>
    </row>
    <row r="14" spans="1:17" ht="45.75" hidden="1" customHeight="1" x14ac:dyDescent="0.25">
      <c r="A14" s="43" t="s">
        <v>3318</v>
      </c>
      <c r="B14" s="380" t="s">
        <v>3319</v>
      </c>
      <c r="C14" s="376"/>
      <c r="D14" s="4"/>
      <c r="E14" s="4"/>
      <c r="F14" s="4"/>
      <c r="G14" s="4"/>
      <c r="H14" s="4"/>
      <c r="I14" s="4"/>
      <c r="J14" s="4"/>
      <c r="K14" s="4"/>
      <c r="L14" s="4"/>
      <c r="M14" s="4"/>
      <c r="N14" s="4"/>
      <c r="O14" s="4"/>
      <c r="P14" s="4"/>
      <c r="Q14" s="4"/>
    </row>
    <row r="15" spans="1:17" ht="45.75" hidden="1" customHeight="1" x14ac:dyDescent="0.25">
      <c r="A15" s="43" t="s">
        <v>3320</v>
      </c>
      <c r="B15" s="380" t="s">
        <v>3321</v>
      </c>
      <c r="C15" s="376"/>
      <c r="D15" s="4"/>
      <c r="E15" s="4"/>
      <c r="F15" s="4"/>
      <c r="G15" s="4"/>
      <c r="H15" s="4"/>
      <c r="I15" s="4"/>
      <c r="J15" s="4"/>
      <c r="K15" s="4"/>
      <c r="L15" s="4"/>
      <c r="M15" s="4"/>
      <c r="N15" s="4"/>
      <c r="O15" s="4"/>
      <c r="P15" s="4"/>
      <c r="Q15" s="4"/>
    </row>
    <row r="16" spans="1:17" ht="51" hidden="1" customHeight="1" x14ac:dyDescent="0.25">
      <c r="A16" s="43" t="s">
        <v>3322</v>
      </c>
      <c r="B16" s="380" t="s">
        <v>3323</v>
      </c>
      <c r="C16" s="376"/>
      <c r="D16" s="4"/>
      <c r="E16" s="4"/>
      <c r="F16" s="4"/>
      <c r="G16" s="4"/>
      <c r="H16" s="4"/>
      <c r="I16" s="4"/>
      <c r="J16" s="4"/>
      <c r="K16" s="4"/>
      <c r="L16" s="4"/>
      <c r="M16" s="4"/>
      <c r="N16" s="4"/>
      <c r="O16" s="4"/>
      <c r="P16" s="4"/>
      <c r="Q16" s="4"/>
    </row>
    <row r="17" spans="1:17" ht="27.75" hidden="1" customHeight="1" x14ac:dyDescent="0.25">
      <c r="A17" s="43" t="s">
        <v>3324</v>
      </c>
      <c r="B17" s="380" t="s">
        <v>3325</v>
      </c>
      <c r="C17" s="376"/>
      <c r="D17" s="4"/>
      <c r="E17" s="4"/>
      <c r="F17" s="4"/>
      <c r="G17" s="4"/>
      <c r="H17" s="4"/>
      <c r="I17" s="4"/>
      <c r="J17" s="4"/>
      <c r="K17" s="4"/>
      <c r="L17" s="4"/>
      <c r="M17" s="4"/>
      <c r="N17" s="4"/>
      <c r="O17" s="4"/>
      <c r="P17" s="4"/>
      <c r="Q17" s="4"/>
    </row>
    <row r="18" spans="1:17" ht="27.75" hidden="1" customHeight="1" x14ac:dyDescent="0.25">
      <c r="A18" s="43" t="s">
        <v>3326</v>
      </c>
      <c r="B18" s="380" t="s">
        <v>3327</v>
      </c>
      <c r="C18" s="376"/>
      <c r="D18" s="4"/>
      <c r="E18" s="4"/>
      <c r="F18" s="4"/>
      <c r="G18" s="4"/>
      <c r="H18" s="4"/>
      <c r="I18" s="4"/>
      <c r="J18" s="4"/>
      <c r="K18" s="4"/>
      <c r="L18" s="4"/>
      <c r="M18" s="4"/>
      <c r="N18" s="4"/>
      <c r="O18" s="4"/>
      <c r="P18" s="4"/>
      <c r="Q18" s="4"/>
    </row>
    <row r="19" spans="1:17" ht="45" hidden="1" customHeight="1" x14ac:dyDescent="0.25">
      <c r="A19" s="43" t="s">
        <v>3326</v>
      </c>
      <c r="B19" s="380" t="s">
        <v>3328</v>
      </c>
      <c r="C19" s="376"/>
      <c r="D19" s="4"/>
      <c r="E19" s="4"/>
      <c r="F19" s="4"/>
      <c r="G19" s="4"/>
      <c r="H19" s="4"/>
      <c r="I19" s="4"/>
      <c r="J19" s="4"/>
      <c r="K19" s="4"/>
      <c r="L19" s="4"/>
      <c r="M19" s="4"/>
      <c r="N19" s="4"/>
      <c r="O19" s="4"/>
      <c r="P19" s="4"/>
      <c r="Q19" s="4"/>
    </row>
    <row r="20" spans="1:17" ht="45" hidden="1" customHeight="1" x14ac:dyDescent="0.25">
      <c r="A20" s="43" t="s">
        <v>3329</v>
      </c>
      <c r="B20" s="380" t="s">
        <v>3330</v>
      </c>
      <c r="C20" s="376"/>
      <c r="D20" s="4"/>
      <c r="E20" s="4"/>
      <c r="F20" s="4"/>
      <c r="G20" s="4"/>
      <c r="H20" s="4"/>
      <c r="I20" s="4"/>
      <c r="J20" s="4"/>
      <c r="K20" s="4"/>
      <c r="L20" s="4"/>
      <c r="M20" s="4"/>
      <c r="N20" s="4"/>
      <c r="O20" s="4"/>
      <c r="P20" s="4"/>
      <c r="Q20" s="4"/>
    </row>
    <row r="21" spans="1:17" ht="30" hidden="1" customHeight="1" x14ac:dyDescent="0.25">
      <c r="A21" s="43" t="s">
        <v>3331</v>
      </c>
      <c r="B21" s="380" t="s">
        <v>3332</v>
      </c>
      <c r="C21" s="376"/>
      <c r="D21" s="4"/>
      <c r="E21" s="4"/>
      <c r="F21" s="4"/>
      <c r="G21" s="4"/>
      <c r="H21" s="4"/>
      <c r="I21" s="4"/>
      <c r="J21" s="4"/>
      <c r="K21" s="4"/>
      <c r="L21" s="4"/>
      <c r="M21" s="4"/>
      <c r="N21" s="4"/>
      <c r="O21" s="4"/>
      <c r="P21" s="4"/>
      <c r="Q21" s="4"/>
    </row>
    <row r="22" spans="1:17" ht="30" hidden="1" customHeight="1" x14ac:dyDescent="0.25">
      <c r="A22" s="43" t="s">
        <v>3333</v>
      </c>
      <c r="B22" s="380" t="s">
        <v>3334</v>
      </c>
      <c r="C22" s="376"/>
      <c r="D22" s="4"/>
      <c r="E22" s="4"/>
      <c r="F22" s="4"/>
      <c r="G22" s="4"/>
      <c r="H22" s="4"/>
      <c r="I22" s="4"/>
      <c r="J22" s="4"/>
      <c r="K22" s="4"/>
      <c r="L22" s="4"/>
      <c r="M22" s="4"/>
      <c r="N22" s="4"/>
      <c r="O22" s="4"/>
      <c r="P22" s="4"/>
      <c r="Q22" s="4"/>
    </row>
    <row r="23" spans="1:17" ht="30" hidden="1" customHeight="1" x14ac:dyDescent="0.25">
      <c r="A23" s="43" t="s">
        <v>3335</v>
      </c>
      <c r="B23" s="380" t="s">
        <v>3336</v>
      </c>
      <c r="C23" s="376"/>
      <c r="D23" s="4"/>
      <c r="E23" s="4"/>
      <c r="F23" s="4"/>
      <c r="G23" s="4"/>
      <c r="H23" s="4"/>
      <c r="I23" s="4"/>
      <c r="J23" s="4"/>
      <c r="K23" s="4"/>
      <c r="L23" s="4"/>
      <c r="M23" s="4"/>
      <c r="N23" s="4"/>
      <c r="O23" s="4"/>
      <c r="P23" s="4"/>
      <c r="Q23" s="4"/>
    </row>
    <row r="24" spans="1:17" ht="30" hidden="1" customHeight="1" x14ac:dyDescent="0.25">
      <c r="A24" s="43" t="s">
        <v>3337</v>
      </c>
      <c r="B24" s="380" t="s">
        <v>3338</v>
      </c>
      <c r="C24" s="376"/>
      <c r="D24" s="4"/>
      <c r="E24" s="4"/>
      <c r="F24" s="4"/>
      <c r="G24" s="4"/>
      <c r="H24" s="4"/>
      <c r="I24" s="4"/>
      <c r="J24" s="4"/>
      <c r="K24" s="4"/>
      <c r="L24" s="4"/>
      <c r="M24" s="4"/>
      <c r="N24" s="4"/>
      <c r="O24" s="4"/>
      <c r="P24" s="4"/>
      <c r="Q24" s="4"/>
    </row>
    <row r="25" spans="1:17" ht="30" hidden="1" customHeight="1" x14ac:dyDescent="0.25">
      <c r="A25" s="43" t="s">
        <v>3339</v>
      </c>
      <c r="B25" s="380" t="s">
        <v>3340</v>
      </c>
      <c r="C25" s="376"/>
      <c r="D25" s="4"/>
      <c r="E25" s="4"/>
      <c r="F25" s="4"/>
      <c r="G25" s="4"/>
      <c r="H25" s="4"/>
      <c r="I25" s="4"/>
      <c r="J25" s="4"/>
      <c r="K25" s="4"/>
      <c r="L25" s="4"/>
      <c r="M25" s="4"/>
      <c r="N25" s="4"/>
      <c r="O25" s="4"/>
      <c r="P25" s="4"/>
      <c r="Q25" s="4"/>
    </row>
    <row r="26" spans="1:17" ht="30" hidden="1" customHeight="1" x14ac:dyDescent="0.25">
      <c r="A26" s="43" t="s">
        <v>3341</v>
      </c>
      <c r="B26" s="380" t="s">
        <v>3342</v>
      </c>
      <c r="C26" s="376"/>
      <c r="D26" s="4"/>
      <c r="E26" s="4"/>
      <c r="F26" s="4"/>
      <c r="G26" s="4"/>
      <c r="H26" s="4"/>
      <c r="I26" s="4"/>
      <c r="J26" s="4"/>
      <c r="K26" s="4"/>
      <c r="L26" s="4"/>
      <c r="M26" s="4"/>
      <c r="N26" s="4"/>
      <c r="O26" s="4"/>
      <c r="P26" s="4"/>
      <c r="Q26" s="4"/>
    </row>
    <row r="27" spans="1:17" ht="70.5" hidden="1" customHeight="1" x14ac:dyDescent="0.25">
      <c r="A27" s="43" t="s">
        <v>3343</v>
      </c>
      <c r="B27" s="380" t="s">
        <v>3344</v>
      </c>
      <c r="C27" s="376"/>
      <c r="D27" s="4"/>
      <c r="E27" s="4"/>
      <c r="F27" s="4"/>
      <c r="G27" s="4"/>
      <c r="H27" s="4"/>
      <c r="I27" s="4"/>
      <c r="J27" s="4"/>
      <c r="K27" s="4"/>
      <c r="L27" s="4"/>
      <c r="M27" s="4"/>
      <c r="N27" s="4"/>
      <c r="O27" s="4"/>
      <c r="P27" s="4"/>
      <c r="Q27" s="4"/>
    </row>
    <row r="28" spans="1:17" ht="48" hidden="1" customHeight="1" x14ac:dyDescent="0.25">
      <c r="A28" s="43" t="s">
        <v>3345</v>
      </c>
      <c r="B28" s="380" t="s">
        <v>3346</v>
      </c>
      <c r="C28" s="376"/>
      <c r="D28" s="4"/>
      <c r="E28" s="4"/>
      <c r="F28" s="4"/>
      <c r="G28" s="4"/>
      <c r="H28" s="4"/>
      <c r="I28" s="4"/>
      <c r="J28" s="4"/>
      <c r="K28" s="4"/>
      <c r="L28" s="4"/>
      <c r="M28" s="4"/>
      <c r="N28" s="4"/>
      <c r="O28" s="4"/>
      <c r="P28" s="4"/>
      <c r="Q28" s="4"/>
    </row>
    <row r="29" spans="1:17" ht="100.5" hidden="1" customHeight="1" x14ac:dyDescent="0.25">
      <c r="A29" s="43" t="s">
        <v>3347</v>
      </c>
      <c r="B29" s="380" t="s">
        <v>3348</v>
      </c>
      <c r="C29" s="376"/>
      <c r="D29" s="4"/>
      <c r="E29" s="4"/>
      <c r="F29" s="4"/>
      <c r="G29" s="4"/>
      <c r="H29" s="4"/>
      <c r="I29" s="4"/>
      <c r="J29" s="4"/>
      <c r="K29" s="4"/>
      <c r="L29" s="4"/>
      <c r="M29" s="4"/>
      <c r="N29" s="4"/>
      <c r="O29" s="4"/>
      <c r="P29" s="4"/>
      <c r="Q29" s="4"/>
    </row>
    <row r="30" spans="1:17" ht="45" hidden="1" customHeight="1" x14ac:dyDescent="0.25">
      <c r="A30" s="43" t="s">
        <v>3349</v>
      </c>
      <c r="B30" s="380" t="s">
        <v>3350</v>
      </c>
      <c r="C30" s="376"/>
      <c r="D30" s="4"/>
      <c r="E30" s="4"/>
      <c r="F30" s="4"/>
      <c r="G30" s="4"/>
      <c r="H30" s="4"/>
      <c r="I30" s="4"/>
      <c r="J30" s="4"/>
      <c r="K30" s="4"/>
      <c r="L30" s="4"/>
      <c r="M30" s="4"/>
      <c r="N30" s="4"/>
      <c r="O30" s="4"/>
      <c r="P30" s="4"/>
      <c r="Q30" s="4"/>
    </row>
    <row r="31" spans="1:17" ht="45" hidden="1" customHeight="1" x14ac:dyDescent="0.25">
      <c r="A31" s="43" t="s">
        <v>3351</v>
      </c>
      <c r="B31" s="380" t="s">
        <v>3352</v>
      </c>
      <c r="C31" s="376"/>
      <c r="D31" s="4"/>
      <c r="E31" s="4"/>
      <c r="F31" s="4"/>
      <c r="G31" s="4"/>
      <c r="H31" s="4"/>
      <c r="I31" s="4"/>
      <c r="J31" s="4"/>
      <c r="K31" s="4"/>
      <c r="L31" s="4"/>
      <c r="M31" s="4"/>
      <c r="N31" s="4"/>
      <c r="O31" s="4"/>
      <c r="P31" s="4"/>
      <c r="Q31" s="4"/>
    </row>
    <row r="32" spans="1:17" ht="45" hidden="1" customHeight="1" x14ac:dyDescent="0.25">
      <c r="A32" s="43" t="s">
        <v>3353</v>
      </c>
      <c r="B32" s="380" t="s">
        <v>3354</v>
      </c>
      <c r="C32" s="376"/>
      <c r="D32" s="4"/>
      <c r="E32" s="4"/>
      <c r="F32" s="4"/>
      <c r="G32" s="4"/>
      <c r="H32" s="4"/>
      <c r="I32" s="4"/>
      <c r="J32" s="4"/>
      <c r="K32" s="4"/>
      <c r="L32" s="4"/>
      <c r="M32" s="4"/>
      <c r="N32" s="4"/>
      <c r="O32" s="4"/>
      <c r="P32" s="4"/>
      <c r="Q32" s="4"/>
    </row>
    <row r="33" spans="1:17" ht="72" hidden="1" customHeight="1" x14ac:dyDescent="0.25">
      <c r="A33" s="43" t="s">
        <v>3355</v>
      </c>
      <c r="B33" s="380" t="s">
        <v>3356</v>
      </c>
      <c r="C33" s="376"/>
      <c r="D33" s="4"/>
      <c r="E33" s="4"/>
      <c r="F33" s="4"/>
      <c r="G33" s="4"/>
      <c r="H33" s="4"/>
      <c r="I33" s="4"/>
      <c r="J33" s="4"/>
      <c r="K33" s="4"/>
      <c r="L33" s="4"/>
      <c r="M33" s="4"/>
      <c r="N33" s="4"/>
      <c r="O33" s="4"/>
      <c r="P33" s="4"/>
      <c r="Q33" s="4"/>
    </row>
    <row r="34" spans="1:17" ht="79.5" hidden="1" customHeight="1" x14ac:dyDescent="0.25">
      <c r="A34" s="43" t="s">
        <v>3357</v>
      </c>
      <c r="B34" s="380" t="s">
        <v>3358</v>
      </c>
      <c r="C34" s="376"/>
      <c r="D34" s="4"/>
      <c r="E34" s="4"/>
      <c r="F34" s="4"/>
      <c r="G34" s="4"/>
      <c r="H34" s="4"/>
      <c r="I34" s="4"/>
      <c r="J34" s="4"/>
      <c r="K34" s="4"/>
      <c r="L34" s="4"/>
      <c r="M34" s="4"/>
      <c r="N34" s="4"/>
      <c r="O34" s="4"/>
      <c r="P34" s="4"/>
      <c r="Q34" s="4"/>
    </row>
    <row r="35" spans="1:17" ht="70.5" hidden="1" customHeight="1" x14ac:dyDescent="0.25">
      <c r="A35" s="43" t="s">
        <v>3359</v>
      </c>
      <c r="B35" s="380" t="s">
        <v>3360</v>
      </c>
      <c r="C35" s="376"/>
      <c r="D35" s="4"/>
      <c r="E35" s="4"/>
      <c r="F35" s="4"/>
      <c r="G35" s="4"/>
      <c r="H35" s="4"/>
      <c r="I35" s="4"/>
      <c r="J35" s="4"/>
      <c r="K35" s="4"/>
      <c r="L35" s="4"/>
      <c r="M35" s="4"/>
      <c r="N35" s="4"/>
      <c r="O35" s="4"/>
      <c r="P35" s="4"/>
      <c r="Q35" s="4"/>
    </row>
    <row r="36" spans="1:17" ht="45.75" hidden="1" customHeight="1" x14ac:dyDescent="0.25">
      <c r="A36" s="43" t="s">
        <v>3361</v>
      </c>
      <c r="B36" s="380" t="s">
        <v>3362</v>
      </c>
      <c r="C36" s="376"/>
      <c r="D36" s="4"/>
      <c r="E36" s="4"/>
      <c r="F36" s="4"/>
      <c r="G36" s="4"/>
      <c r="H36" s="4"/>
      <c r="I36" s="4"/>
      <c r="J36" s="4"/>
      <c r="K36" s="4"/>
      <c r="L36" s="4"/>
      <c r="M36" s="4"/>
      <c r="N36" s="4"/>
      <c r="O36" s="4"/>
      <c r="P36" s="4"/>
      <c r="Q36" s="4"/>
    </row>
    <row r="37" spans="1:17" ht="54.75" hidden="1" customHeight="1" x14ac:dyDescent="0.25">
      <c r="A37" s="43" t="s">
        <v>3363</v>
      </c>
      <c r="B37" s="380" t="s">
        <v>3364</v>
      </c>
      <c r="C37" s="376"/>
      <c r="D37" s="4"/>
      <c r="E37" s="4"/>
      <c r="F37" s="4"/>
      <c r="G37" s="4"/>
      <c r="H37" s="4"/>
      <c r="I37" s="4"/>
      <c r="J37" s="4"/>
      <c r="K37" s="4"/>
      <c r="L37" s="4"/>
      <c r="M37" s="4"/>
      <c r="N37" s="4"/>
      <c r="O37" s="4"/>
      <c r="P37" s="4"/>
      <c r="Q37" s="4"/>
    </row>
    <row r="38" spans="1:17" ht="37.5" hidden="1" customHeight="1" x14ac:dyDescent="0.25">
      <c r="A38" s="43" t="s">
        <v>3365</v>
      </c>
      <c r="B38" s="380" t="s">
        <v>3366</v>
      </c>
      <c r="C38" s="376"/>
      <c r="D38" s="4"/>
      <c r="E38" s="4"/>
      <c r="F38" s="4"/>
      <c r="G38" s="4"/>
      <c r="H38" s="4"/>
      <c r="I38" s="4"/>
      <c r="J38" s="4"/>
      <c r="K38" s="4"/>
      <c r="L38" s="4"/>
      <c r="M38" s="4"/>
      <c r="N38" s="4"/>
      <c r="O38" s="4"/>
      <c r="P38" s="4"/>
      <c r="Q38" s="4"/>
    </row>
    <row r="39" spans="1:17" ht="61.5" hidden="1" customHeight="1" x14ac:dyDescent="0.25">
      <c r="A39" s="43" t="s">
        <v>3367</v>
      </c>
      <c r="B39" s="380" t="s">
        <v>3368</v>
      </c>
      <c r="C39" s="376"/>
      <c r="D39" s="4"/>
      <c r="E39" s="4"/>
      <c r="F39" s="4"/>
      <c r="G39" s="4"/>
      <c r="H39" s="4"/>
      <c r="I39" s="4"/>
      <c r="J39" s="4"/>
      <c r="K39" s="4"/>
      <c r="L39" s="4"/>
      <c r="M39" s="4"/>
      <c r="N39" s="4"/>
      <c r="O39" s="4"/>
      <c r="P39" s="4"/>
      <c r="Q39" s="4"/>
    </row>
    <row r="40" spans="1:17" ht="53.25" hidden="1" customHeight="1" x14ac:dyDescent="0.25">
      <c r="A40" s="43" t="s">
        <v>3369</v>
      </c>
      <c r="B40" s="380" t="s">
        <v>3370</v>
      </c>
      <c r="C40" s="376"/>
      <c r="D40" s="4"/>
      <c r="E40" s="4"/>
      <c r="F40" s="4"/>
      <c r="G40" s="4"/>
      <c r="H40" s="4"/>
      <c r="I40" s="4"/>
      <c r="J40" s="4"/>
      <c r="K40" s="4"/>
      <c r="L40" s="4"/>
      <c r="M40" s="4"/>
      <c r="N40" s="4"/>
      <c r="O40" s="4"/>
      <c r="P40" s="4"/>
      <c r="Q40" s="4"/>
    </row>
    <row r="41" spans="1:17" ht="73.5" hidden="1" customHeight="1" x14ac:dyDescent="0.25">
      <c r="A41" s="43" t="s">
        <v>3371</v>
      </c>
      <c r="B41" s="380" t="s">
        <v>3372</v>
      </c>
      <c r="C41" s="376"/>
      <c r="D41" s="4"/>
      <c r="E41" s="4"/>
      <c r="F41" s="4"/>
      <c r="G41" s="4"/>
      <c r="H41" s="4"/>
      <c r="I41" s="4"/>
      <c r="J41" s="4"/>
      <c r="K41" s="4"/>
      <c r="L41" s="4"/>
      <c r="M41" s="4"/>
      <c r="N41" s="4"/>
      <c r="O41" s="4"/>
      <c r="P41" s="4"/>
      <c r="Q41" s="4"/>
    </row>
    <row r="42" spans="1:17" ht="57.75" hidden="1" customHeight="1" x14ac:dyDescent="0.25">
      <c r="A42" s="43" t="s">
        <v>3373</v>
      </c>
      <c r="B42" s="380" t="s">
        <v>3374</v>
      </c>
      <c r="C42" s="376"/>
      <c r="D42" s="4"/>
      <c r="E42" s="4"/>
      <c r="F42" s="4"/>
      <c r="G42" s="4"/>
      <c r="H42" s="4"/>
      <c r="I42" s="4"/>
      <c r="J42" s="4"/>
      <c r="K42" s="4"/>
      <c r="L42" s="4"/>
      <c r="M42" s="4"/>
      <c r="N42" s="4"/>
      <c r="O42" s="4"/>
      <c r="P42" s="4"/>
      <c r="Q42" s="4"/>
    </row>
    <row r="43" spans="1:17" ht="84" hidden="1" customHeight="1" x14ac:dyDescent="0.25">
      <c r="A43" s="43" t="s">
        <v>3375</v>
      </c>
      <c r="B43" s="380" t="s">
        <v>3376</v>
      </c>
      <c r="C43" s="376"/>
      <c r="D43" s="4"/>
      <c r="E43" s="4"/>
      <c r="F43" s="4"/>
      <c r="G43" s="4"/>
      <c r="H43" s="4"/>
      <c r="I43" s="4"/>
      <c r="J43" s="4"/>
      <c r="K43" s="4"/>
      <c r="L43" s="4"/>
      <c r="M43" s="4"/>
      <c r="N43" s="4"/>
      <c r="O43" s="4"/>
      <c r="P43" s="4"/>
      <c r="Q43" s="4"/>
    </row>
    <row r="44" spans="1:17" ht="48" hidden="1" customHeight="1" x14ac:dyDescent="0.25">
      <c r="A44" s="43" t="s">
        <v>3377</v>
      </c>
      <c r="B44" s="380" t="s">
        <v>3378</v>
      </c>
      <c r="C44" s="376"/>
      <c r="D44" s="4"/>
      <c r="E44" s="4"/>
      <c r="F44" s="4"/>
      <c r="G44" s="4"/>
      <c r="H44" s="4"/>
      <c r="I44" s="4"/>
      <c r="J44" s="4"/>
      <c r="K44" s="4"/>
      <c r="L44" s="4"/>
      <c r="M44" s="4"/>
      <c r="N44" s="4"/>
      <c r="O44" s="4"/>
      <c r="P44" s="4"/>
      <c r="Q44" s="4"/>
    </row>
    <row r="45" spans="1:17" ht="57" hidden="1" customHeight="1" x14ac:dyDescent="0.25">
      <c r="A45" s="43" t="s">
        <v>3379</v>
      </c>
      <c r="B45" s="380" t="s">
        <v>3380</v>
      </c>
      <c r="C45" s="376"/>
      <c r="D45" s="4"/>
      <c r="E45" s="4"/>
      <c r="F45" s="4"/>
      <c r="G45" s="4"/>
      <c r="H45" s="4"/>
      <c r="I45" s="4"/>
      <c r="J45" s="4"/>
      <c r="K45" s="4"/>
      <c r="L45" s="4"/>
      <c r="M45" s="4"/>
      <c r="N45" s="4"/>
      <c r="O45" s="4"/>
      <c r="P45" s="4"/>
      <c r="Q45" s="4"/>
    </row>
    <row r="46" spans="1:17" ht="73.5" hidden="1" customHeight="1" x14ac:dyDescent="0.25">
      <c r="A46" s="43" t="s">
        <v>3381</v>
      </c>
      <c r="B46" s="381" t="s">
        <v>3382</v>
      </c>
      <c r="C46" s="376"/>
      <c r="D46" s="41"/>
      <c r="E46" s="4"/>
      <c r="F46" s="4"/>
      <c r="G46" s="4"/>
      <c r="H46" s="4"/>
      <c r="I46" s="4"/>
      <c r="J46" s="4"/>
      <c r="K46" s="4"/>
      <c r="L46" s="4"/>
      <c r="M46" s="4"/>
      <c r="N46" s="4"/>
      <c r="O46" s="4"/>
      <c r="P46" s="4"/>
      <c r="Q46" s="4"/>
    </row>
    <row r="47" spans="1:17" ht="66" hidden="1" customHeight="1" x14ac:dyDescent="0.25">
      <c r="A47" s="48" t="s">
        <v>3383</v>
      </c>
      <c r="B47" s="382" t="s">
        <v>3384</v>
      </c>
      <c r="C47" s="382"/>
      <c r="D47" s="4"/>
      <c r="E47" s="4"/>
      <c r="F47" s="4"/>
      <c r="G47" s="4"/>
      <c r="H47" s="4"/>
      <c r="I47" s="4"/>
      <c r="J47" s="4"/>
      <c r="K47" s="4"/>
      <c r="L47" s="4"/>
      <c r="M47" s="4"/>
      <c r="N47" s="4"/>
      <c r="O47" s="4"/>
      <c r="P47" s="4"/>
      <c r="Q47" s="4"/>
    </row>
    <row r="48" spans="1:17" ht="123.75" customHeight="1" x14ac:dyDescent="0.25">
      <c r="A48" s="269" t="s">
        <v>3385</v>
      </c>
      <c r="B48" s="379" t="s">
        <v>3386</v>
      </c>
      <c r="C48" s="378"/>
      <c r="D48" s="4"/>
      <c r="E48" s="4"/>
      <c r="F48" s="4"/>
      <c r="G48" s="4"/>
      <c r="H48" s="4"/>
      <c r="I48" s="4"/>
      <c r="J48" s="4"/>
      <c r="K48" s="4"/>
      <c r="L48" s="4"/>
      <c r="M48" s="4"/>
      <c r="N48" s="4"/>
      <c r="O48" s="4"/>
      <c r="P48" s="4"/>
      <c r="Q48" s="4"/>
    </row>
    <row r="49" spans="1:17" ht="34.5" customHeight="1" x14ac:dyDescent="0.25">
      <c r="A49" s="269" t="s">
        <v>3387</v>
      </c>
      <c r="B49" s="377" t="s">
        <v>3388</v>
      </c>
      <c r="C49" s="378"/>
      <c r="D49" s="4"/>
      <c r="E49" s="4"/>
      <c r="F49" s="4"/>
      <c r="G49" s="4"/>
      <c r="H49" s="4"/>
      <c r="I49" s="4"/>
      <c r="J49" s="4"/>
      <c r="K49" s="4"/>
      <c r="L49" s="4"/>
      <c r="M49" s="4"/>
      <c r="N49" s="4"/>
      <c r="O49" s="4"/>
      <c r="P49" s="4"/>
      <c r="Q49" s="4"/>
    </row>
    <row r="50" spans="1:17" ht="34.5" customHeight="1" x14ac:dyDescent="0.25">
      <c r="A50" s="269" t="s">
        <v>3389</v>
      </c>
      <c r="B50" s="377" t="s">
        <v>3390</v>
      </c>
      <c r="C50" s="378"/>
      <c r="D50" s="4"/>
      <c r="E50" s="4"/>
      <c r="F50" s="4"/>
      <c r="G50" s="4"/>
      <c r="H50" s="4"/>
      <c r="I50" s="4"/>
      <c r="J50" s="4"/>
      <c r="K50" s="4"/>
      <c r="L50" s="4"/>
      <c r="M50" s="4"/>
      <c r="N50" s="4"/>
      <c r="O50" s="4"/>
      <c r="P50" s="4"/>
      <c r="Q50" s="4"/>
    </row>
    <row r="51" spans="1:17" ht="31.5" customHeight="1" x14ac:dyDescent="0.25">
      <c r="A51" s="311" t="s">
        <v>3391</v>
      </c>
      <c r="B51" s="375" t="s">
        <v>3392</v>
      </c>
      <c r="C51" s="376"/>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70" customWidth="1"/>
    <col min="2" max="7" width="14.44140625" customWidth="1"/>
  </cols>
  <sheetData>
    <row r="1" spans="1:1" ht="37.5" customHeight="1" x14ac:dyDescent="0.25">
      <c r="A1" s="277" t="s">
        <v>12</v>
      </c>
    </row>
    <row r="2" spans="1:1" ht="12.75" customHeight="1" x14ac:dyDescent="0.25">
      <c r="A2" s="271"/>
    </row>
    <row r="3" spans="1:1" ht="20.399999999999999" x14ac:dyDescent="0.25">
      <c r="A3" s="272" t="s">
        <v>13</v>
      </c>
    </row>
    <row r="4" spans="1:1" ht="39" customHeight="1" x14ac:dyDescent="0.25">
      <c r="A4" s="272" t="s">
        <v>14</v>
      </c>
    </row>
    <row r="5" spans="1:1" ht="51.75" customHeight="1" x14ac:dyDescent="0.25">
      <c r="A5" s="272" t="s">
        <v>15</v>
      </c>
    </row>
    <row r="6" spans="1:1" ht="27" customHeight="1" x14ac:dyDescent="0.25">
      <c r="A6" s="273" t="s">
        <v>16</v>
      </c>
    </row>
    <row r="7" spans="1:1" ht="40.799999999999997" x14ac:dyDescent="0.25">
      <c r="A7" s="274" t="s">
        <v>17</v>
      </c>
    </row>
    <row r="8" spans="1:1" ht="71.400000000000006" x14ac:dyDescent="0.25">
      <c r="A8" s="275" t="s">
        <v>18</v>
      </c>
    </row>
    <row r="9" spans="1:1" ht="20.399999999999999" x14ac:dyDescent="0.25">
      <c r="A9" s="272" t="s">
        <v>19</v>
      </c>
    </row>
    <row r="10" spans="1:1" ht="40.799999999999997" x14ac:dyDescent="0.25">
      <c r="A10" s="272" t="s">
        <v>20</v>
      </c>
    </row>
    <row r="11" spans="1:1" ht="42.75" customHeight="1" x14ac:dyDescent="0.25">
      <c r="A11" s="276"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4">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6">
        <v>3285</v>
      </c>
      <c r="H6" s="19" t="s">
        <v>26</v>
      </c>
      <c r="I6" s="20" t="s">
        <v>27</v>
      </c>
      <c r="J6" s="4"/>
      <c r="L6" s="4"/>
      <c r="M6" s="4"/>
      <c r="N6" s="4"/>
      <c r="O6" s="4"/>
      <c r="P6" s="4"/>
      <c r="Q6" s="4"/>
      <c r="R6" s="4"/>
      <c r="S6" s="4"/>
      <c r="T6" s="4"/>
      <c r="U6" s="4"/>
      <c r="V6" s="4"/>
      <c r="W6" s="4"/>
      <c r="X6" s="4"/>
    </row>
    <row r="7" spans="1:24" ht="15" customHeight="1" x14ac:dyDescent="0.25">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8"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5">
      <c r="A16" s="328" t="s">
        <v>29</v>
      </c>
      <c r="B16" s="324" t="str">
        <f>'PR-RAS'!B6</f>
        <v xml:space="preserve">PRIHODI POSLOVANJA (šifre 61+62+63+64+65+66+67+68) </v>
      </c>
      <c r="C16" s="320"/>
      <c r="D16" s="320"/>
      <c r="E16" s="320"/>
      <c r="F16" s="321"/>
      <c r="G16" s="34" t="str">
        <f>'PR-RAS'!C6</f>
        <v>6</v>
      </c>
      <c r="H16" s="172">
        <f>'PR-RAS'!D6</f>
        <v>15753468</v>
      </c>
      <c r="I16" s="172">
        <f>'PR-RAS'!E6</f>
        <v>16973810.809999999</v>
      </c>
      <c r="J16" s="4"/>
      <c r="K16" s="4"/>
      <c r="L16" s="4"/>
      <c r="M16" s="4"/>
      <c r="N16" s="4"/>
      <c r="O16" s="4"/>
      <c r="P16" s="4"/>
      <c r="Q16" s="4"/>
      <c r="R16" s="4"/>
      <c r="S16" s="4"/>
      <c r="T16" s="4"/>
      <c r="U16" s="4"/>
      <c r="V16" s="4"/>
      <c r="W16" s="4"/>
      <c r="X16" s="4"/>
    </row>
    <row r="17" spans="1:24" ht="12.75" customHeight="1" x14ac:dyDescent="0.25">
      <c r="A17" s="329"/>
      <c r="B17" s="313" t="str">
        <f>'PR-RAS'!B151</f>
        <v xml:space="preserve">RASHODI POSLOVANJA (šifre 31+32+34+35+36+37+38) </v>
      </c>
      <c r="C17" s="314"/>
      <c r="D17" s="314"/>
      <c r="E17" s="314"/>
      <c r="F17" s="315"/>
      <c r="G17" s="35" t="str">
        <f>'PR-RAS'!C151</f>
        <v>3</v>
      </c>
      <c r="H17" s="172">
        <f>'PR-RAS'!D151</f>
        <v>15653564</v>
      </c>
      <c r="I17" s="172">
        <f>'PR-RAS'!E151</f>
        <v>16875880.859999999</v>
      </c>
      <c r="J17" s="4"/>
      <c r="K17" s="4"/>
      <c r="L17" s="4"/>
      <c r="M17" s="4"/>
      <c r="N17" s="4"/>
      <c r="O17" s="4"/>
      <c r="P17" s="4"/>
      <c r="Q17" s="4"/>
      <c r="R17" s="4"/>
      <c r="S17" s="4"/>
      <c r="T17" s="4"/>
      <c r="U17" s="4"/>
      <c r="V17" s="4"/>
      <c r="W17" s="4"/>
      <c r="X17" s="4"/>
    </row>
    <row r="18" spans="1:24" ht="12.75" customHeight="1" x14ac:dyDescent="0.25">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5">
      <c r="A19" s="330"/>
      <c r="B19" s="316" t="str">
        <f>'PR-RAS'!B646</f>
        <v>Manjak prihoda i primitaka za pokriće u sljedećem razdoblju (šifre Y005 + '9222-9221' - X005 - '9221-9222' )</v>
      </c>
      <c r="C19" s="317"/>
      <c r="D19" s="317"/>
      <c r="E19" s="317"/>
      <c r="F19" s="318"/>
      <c r="G19" s="36" t="str">
        <f>'PR-RAS'!C646</f>
        <v>Y006</v>
      </c>
      <c r="H19" s="173">
        <f>'PR-RAS'!D646</f>
        <v>191846</v>
      </c>
      <c r="I19" s="173">
        <f>'PR-RAS'!E646</f>
        <v>184668.50000000029</v>
      </c>
      <c r="J19" s="4"/>
      <c r="K19" s="4"/>
      <c r="L19" s="4"/>
      <c r="M19" s="4"/>
      <c r="N19" s="4"/>
      <c r="O19" s="4"/>
      <c r="P19" s="4"/>
      <c r="Q19" s="4"/>
      <c r="R19" s="4"/>
      <c r="S19" s="4"/>
      <c r="T19" s="4"/>
      <c r="U19" s="4"/>
      <c r="V19" s="4"/>
      <c r="W19" s="4"/>
      <c r="X19" s="4"/>
    </row>
    <row r="20" spans="1:24" ht="12.75" customHeight="1" x14ac:dyDescent="0.25">
      <c r="A20" s="328" t="s">
        <v>32</v>
      </c>
      <c r="B20" s="324" t="str">
        <f>BILANCA!B7</f>
        <v>Nefinancijska imovina (šifre 01+02+03+04+05+06)</v>
      </c>
      <c r="C20" s="320"/>
      <c r="D20" s="320"/>
      <c r="E20" s="320"/>
      <c r="F20" s="321"/>
      <c r="G20" s="159" t="str">
        <f>BILANCA!C7</f>
        <v>B002</v>
      </c>
      <c r="H20" s="174">
        <f>BILANCA!D7</f>
        <v>5613248</v>
      </c>
      <c r="I20" s="175">
        <f>BILANCA!E7</f>
        <v>1156591.0899999999</v>
      </c>
      <c r="J20" s="4"/>
      <c r="K20" s="4"/>
      <c r="L20" s="4"/>
      <c r="M20" s="4"/>
      <c r="N20" s="4"/>
      <c r="O20" s="4"/>
      <c r="P20" s="4"/>
      <c r="Q20" s="4"/>
      <c r="R20" s="4"/>
      <c r="S20" s="4"/>
      <c r="T20" s="4"/>
      <c r="U20" s="4"/>
      <c r="V20" s="4"/>
      <c r="W20" s="4"/>
      <c r="X20" s="4"/>
    </row>
    <row r="21" spans="1:24" ht="12.75" customHeight="1" x14ac:dyDescent="0.25">
      <c r="A21" s="329"/>
      <c r="B21" s="313" t="str">
        <f>BILANCA!B68</f>
        <v>Financijska imovina (šifre 11+12+13+14+15+16+17+19)</v>
      </c>
      <c r="C21" s="314"/>
      <c r="D21" s="314"/>
      <c r="E21" s="314"/>
      <c r="F21" s="315"/>
      <c r="G21" s="160" t="str">
        <f>BILANCA!C68</f>
        <v>1</v>
      </c>
      <c r="H21" s="176">
        <f>BILANCA!D68</f>
        <v>1817957</v>
      </c>
      <c r="I21" s="177">
        <f>BILANCA!E68</f>
        <v>2055555.89</v>
      </c>
      <c r="J21" s="4"/>
      <c r="K21" s="4"/>
      <c r="L21" s="4"/>
      <c r="M21" s="4"/>
      <c r="N21" s="4"/>
      <c r="O21" s="4"/>
      <c r="P21" s="4"/>
      <c r="Q21" s="4"/>
      <c r="R21" s="4"/>
      <c r="S21" s="4"/>
      <c r="T21" s="4"/>
      <c r="U21" s="4"/>
      <c r="V21" s="4"/>
      <c r="W21" s="4"/>
      <c r="X21" s="4"/>
    </row>
    <row r="22" spans="1:24" ht="12.75" customHeight="1" x14ac:dyDescent="0.25">
      <c r="A22" s="329"/>
      <c r="B22" s="313" t="str">
        <f>BILANCA!B176</f>
        <v xml:space="preserve">Obveze (šifre 23+24+25+26+29) </v>
      </c>
      <c r="C22" s="314"/>
      <c r="D22" s="314"/>
      <c r="E22" s="314"/>
      <c r="F22" s="315"/>
      <c r="G22" s="160" t="str">
        <f>BILANCA!C176</f>
        <v>2</v>
      </c>
      <c r="H22" s="176">
        <f>BILANCA!D176</f>
        <v>1997156</v>
      </c>
      <c r="I22" s="177">
        <f>BILANCA!E176</f>
        <v>2239355.8899999997</v>
      </c>
      <c r="J22" s="4"/>
      <c r="K22" s="4"/>
      <c r="L22" s="4"/>
      <c r="M22" s="4"/>
      <c r="N22" s="4"/>
      <c r="O22" s="4"/>
      <c r="P22" s="4"/>
      <c r="Q22" s="4"/>
      <c r="R22" s="4"/>
      <c r="S22" s="4"/>
      <c r="T22" s="4"/>
      <c r="U22" s="4"/>
      <c r="V22" s="4"/>
      <c r="W22" s="4"/>
      <c r="X22" s="4"/>
    </row>
    <row r="23" spans="1:24" ht="12.75" customHeight="1" x14ac:dyDescent="0.25">
      <c r="A23" s="330"/>
      <c r="B23" s="316" t="str">
        <f>BILANCA!B237</f>
        <v>Vlastiti izvori (šifre 91 + 922 - 93 + 96 do 98)</v>
      </c>
      <c r="C23" s="317"/>
      <c r="D23" s="317"/>
      <c r="E23" s="317"/>
      <c r="F23" s="318"/>
      <c r="G23" s="161" t="str">
        <f>BILANCA!C237</f>
        <v>9</v>
      </c>
      <c r="H23" s="178">
        <f>BILANCA!D237</f>
        <v>5434049</v>
      </c>
      <c r="I23" s="179">
        <f>BILANCA!E237</f>
        <v>972791.08999999985</v>
      </c>
      <c r="J23" s="4"/>
      <c r="K23" s="4"/>
      <c r="L23" s="4"/>
      <c r="M23" s="4"/>
      <c r="N23" s="4"/>
      <c r="O23" s="4"/>
      <c r="P23" s="4"/>
      <c r="Q23" s="4"/>
      <c r="R23" s="4"/>
      <c r="S23" s="4"/>
      <c r="T23" s="4"/>
      <c r="U23" s="4"/>
      <c r="V23" s="4"/>
      <c r="W23" s="4"/>
      <c r="X23" s="4"/>
    </row>
    <row r="24" spans="1:24" ht="12.75" customHeight="1" x14ac:dyDescent="0.25">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30"/>
      <c r="B28" s="316" t="str">
        <f>'RAS-funkcijski'!B141</f>
        <v>Kontrolni zbroj (šifre 01+02+03+04+05+06+07+08+09+10)</v>
      </c>
      <c r="C28" s="317"/>
      <c r="D28" s="317"/>
      <c r="E28" s="317"/>
      <c r="F28" s="318"/>
      <c r="G28" s="161" t="str">
        <f>'RAS-funkcijski'!C141</f>
        <v>R1</v>
      </c>
      <c r="H28" s="180">
        <f>'RAS-funkcijski'!D141</f>
        <v>15675483</v>
      </c>
      <c r="I28" s="181">
        <f>'RAS-funkcijski'!E141</f>
        <v>16966632.629999999</v>
      </c>
      <c r="J28" s="4"/>
      <c r="K28" s="4"/>
      <c r="L28" s="4"/>
      <c r="M28" s="4"/>
      <c r="N28" s="4"/>
      <c r="O28" s="4"/>
      <c r="P28" s="4"/>
      <c r="Q28" s="4"/>
      <c r="R28" s="4"/>
      <c r="S28" s="4"/>
      <c r="T28" s="4"/>
      <c r="U28" s="4"/>
      <c r="V28" s="4"/>
      <c r="W28" s="4"/>
      <c r="X28" s="4"/>
    </row>
    <row r="29" spans="1:24" ht="12.75" customHeight="1" x14ac:dyDescent="0.25">
      <c r="A29" s="328" t="s">
        <v>36</v>
      </c>
      <c r="B29" s="319" t="str">
        <f>'P-VRIO'!B5</f>
        <v>Promjene u vrijednosti i obujmu imovine (šifre 91511+91512)</v>
      </c>
      <c r="C29" s="320"/>
      <c r="D29" s="320"/>
      <c r="E29" s="320"/>
      <c r="F29" s="321"/>
      <c r="G29" s="159" t="str">
        <f>'P-VRIO'!C5</f>
        <v>9151</v>
      </c>
      <c r="H29" s="174">
        <f>'P-VRIO'!D5</f>
        <v>463658.13</v>
      </c>
      <c r="I29" s="175">
        <f>'P-VRIO'!E5</f>
        <v>50804.590000000004</v>
      </c>
      <c r="J29" s="4"/>
      <c r="K29" s="4"/>
      <c r="L29" s="4"/>
      <c r="M29" s="4"/>
      <c r="N29" s="4"/>
      <c r="O29" s="4"/>
      <c r="P29" s="4"/>
      <c r="Q29" s="4"/>
      <c r="R29" s="4"/>
      <c r="S29" s="4"/>
      <c r="T29" s="4"/>
      <c r="U29" s="4"/>
      <c r="V29" s="4"/>
      <c r="W29" s="4"/>
      <c r="X29" s="4"/>
    </row>
    <row r="30" spans="1:24" ht="12.75" customHeight="1" x14ac:dyDescent="0.25">
      <c r="A30" s="329"/>
      <c r="B30" s="322" t="str">
        <f>'P-VRIO'!B22</f>
        <v>Promjene u obujmu imovine (šifre P016+P023)</v>
      </c>
      <c r="C30" s="314"/>
      <c r="D30" s="314"/>
      <c r="E30" s="314"/>
      <c r="F30" s="315"/>
      <c r="G30" s="160" t="str">
        <f>'P-VRIO'!C22</f>
        <v>91512</v>
      </c>
      <c r="H30" s="176">
        <f>'P-VRIO'!D22</f>
        <v>463658.13</v>
      </c>
      <c r="I30" s="177">
        <f>'P-VRIO'!E22</f>
        <v>50804.590000000004</v>
      </c>
      <c r="J30" s="4"/>
      <c r="K30" s="4"/>
      <c r="L30" s="4"/>
      <c r="M30" s="4"/>
      <c r="N30" s="4"/>
      <c r="O30" s="4"/>
      <c r="P30" s="4"/>
      <c r="Q30" s="4"/>
      <c r="R30" s="4"/>
      <c r="S30" s="4"/>
      <c r="T30" s="4"/>
      <c r="U30" s="4"/>
      <c r="V30" s="4"/>
      <c r="W30" s="4"/>
      <c r="X30" s="4"/>
    </row>
    <row r="31" spans="1:24" ht="12.75" customHeight="1" x14ac:dyDescent="0.25">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1997156.96</v>
      </c>
      <c r="J33" s="4"/>
      <c r="K33" s="4"/>
      <c r="L33" s="4"/>
      <c r="M33" s="4"/>
      <c r="N33" s="4"/>
      <c r="O33" s="4"/>
      <c r="P33" s="4"/>
      <c r="Q33" s="4"/>
      <c r="R33" s="4"/>
      <c r="S33" s="4"/>
      <c r="T33" s="4"/>
      <c r="U33" s="4"/>
      <c r="V33" s="4"/>
      <c r="W33" s="4"/>
      <c r="X33" s="4"/>
    </row>
    <row r="34" spans="1:24" ht="12.75" customHeight="1" x14ac:dyDescent="0.25">
      <c r="A34" s="329"/>
      <c r="B34" s="313" t="str">
        <f>OBVEZE!B42</f>
        <v>Stanje obveza na kraju izvještajnog razdoblja (šifre V001+V002-V004) i (šifre V007+V009)</v>
      </c>
      <c r="C34" s="314"/>
      <c r="D34" s="314"/>
      <c r="E34" s="314"/>
      <c r="F34" s="315"/>
      <c r="G34" s="160" t="str">
        <f>OBVEZE!C42</f>
        <v>V006</v>
      </c>
      <c r="H34" s="176" t="s">
        <v>46</v>
      </c>
      <c r="I34" s="177">
        <f>OBVEZE!D42</f>
        <v>2229289.6099999994</v>
      </c>
      <c r="J34" s="4"/>
      <c r="K34" s="4"/>
      <c r="L34" s="4"/>
      <c r="M34" s="4"/>
      <c r="N34" s="4"/>
      <c r="O34" s="4"/>
      <c r="P34" s="4"/>
      <c r="Q34" s="4"/>
      <c r="R34" s="4"/>
      <c r="S34" s="4"/>
      <c r="T34" s="4"/>
      <c r="U34" s="4"/>
      <c r="V34" s="4"/>
      <c r="W34" s="4"/>
      <c r="X34" s="4"/>
    </row>
    <row r="35" spans="1:24" ht="12.75" customHeight="1" x14ac:dyDescent="0.25">
      <c r="A35" s="329"/>
      <c r="B35" s="313" t="str">
        <f>OBVEZE!B43</f>
        <v>Stanje dospjelih obveza na kraju izvještajnog razdoblja (šifre V008+D23+D24 + 'D dio 25,26')</v>
      </c>
      <c r="C35" s="314"/>
      <c r="D35" s="314"/>
      <c r="E35" s="314"/>
      <c r="F35" s="315"/>
      <c r="G35" s="160" t="str">
        <f>OBVEZE!C43</f>
        <v>V007</v>
      </c>
      <c r="H35" s="176" t="s">
        <v>46</v>
      </c>
      <c r="I35" s="177">
        <f>OBVEZE!D43</f>
        <v>2281.4299999999998</v>
      </c>
      <c r="J35" s="4"/>
      <c r="K35" s="4"/>
      <c r="L35" s="4"/>
      <c r="M35" s="4"/>
      <c r="N35" s="4"/>
      <c r="O35" s="4"/>
      <c r="P35" s="4"/>
      <c r="Q35" s="4"/>
      <c r="R35" s="4"/>
      <c r="S35" s="4"/>
      <c r="T35" s="4"/>
      <c r="U35" s="4"/>
      <c r="V35" s="4"/>
      <c r="W35" s="4"/>
      <c r="X35" s="4"/>
    </row>
    <row r="36" spans="1:24" ht="12.75" customHeight="1" x14ac:dyDescent="0.25">
      <c r="A36" s="330"/>
      <c r="B36" s="316" t="str">
        <f>OBVEZE!B101</f>
        <v>Stanje nedospjelih obveza na kraju izvještajnog razdoblja (šifre V010 + ND23 + ND24 + 'ND dio 25,26')</v>
      </c>
      <c r="C36" s="317"/>
      <c r="D36" s="317"/>
      <c r="E36" s="317"/>
      <c r="F36" s="318"/>
      <c r="G36" s="161" t="str">
        <f>OBVEZE!C101</f>
        <v>V009</v>
      </c>
      <c r="H36" s="180" t="s">
        <v>46</v>
      </c>
      <c r="I36" s="181">
        <f>OBVEZE!D101</f>
        <v>2227008.1800000002</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22" zoomScaleNormal="100" workbookViewId="0">
      <selection activeCell="D648" sqref="D648"/>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0" t="s">
        <v>48</v>
      </c>
      <c r="B2" s="351"/>
      <c r="C2" s="351"/>
      <c r="D2" s="351"/>
      <c r="E2" s="351"/>
      <c r="F2" s="351"/>
    </row>
    <row r="3" spans="1:25" s="224" customFormat="1" ht="48" x14ac:dyDescent="0.25">
      <c r="A3" s="308" t="s">
        <v>49</v>
      </c>
      <c r="B3" s="309" t="s">
        <v>41</v>
      </c>
      <c r="C3" s="283" t="s">
        <v>42</v>
      </c>
      <c r="D3" s="309" t="s">
        <v>50</v>
      </c>
      <c r="E3" s="309" t="s">
        <v>51</v>
      </c>
      <c r="F3" s="284"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2" t="s">
        <v>54</v>
      </c>
      <c r="B5" s="353"/>
      <c r="C5" s="216"/>
      <c r="D5" s="74"/>
      <c r="E5" s="74"/>
      <c r="F5" s="61"/>
    </row>
    <row r="6" spans="1:25" ht="12.75" customHeight="1" x14ac:dyDescent="0.2">
      <c r="A6" s="55">
        <v>6</v>
      </c>
      <c r="B6" s="87" t="s">
        <v>55</v>
      </c>
      <c r="C6" s="52" t="s">
        <v>56</v>
      </c>
      <c r="D6" s="53">
        <f>D7+D44+D50+D82+D106+D124+D133+D139</f>
        <v>15753468</v>
      </c>
      <c r="E6" s="53">
        <f>E7+E44+E50+E82+E106+E124+E133+E139</f>
        <v>16973810.809999999</v>
      </c>
      <c r="F6" s="54">
        <f t="shared" ref="F6:F131" si="0">IF(D6&lt;&gt;0,IF(E6/D6&gt;=100,"&gt;&gt;100",E6/D6*100),"-")</f>
        <v>107.74650261136149</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12" x14ac:dyDescent="0.2">
      <c r="A70" s="55" t="s">
        <v>183</v>
      </c>
      <c r="B70" s="87" t="s">
        <v>184</v>
      </c>
      <c r="C70" s="52" t="s">
        <v>183</v>
      </c>
      <c r="D70" s="244"/>
      <c r="E70" s="244"/>
      <c r="F70" s="54" t="str">
        <f t="shared" si="0"/>
        <v>-</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2.8" x14ac:dyDescent="0.2">
      <c r="A80" s="55">
        <v>6393</v>
      </c>
      <c r="B80" s="87" t="s">
        <v>203</v>
      </c>
      <c r="C80" s="52" t="s">
        <v>204</v>
      </c>
      <c r="D80" s="244"/>
      <c r="E80" s="244"/>
      <c r="F80" s="54" t="str">
        <f t="shared" si="0"/>
        <v>-</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0.14000000000000001</v>
      </c>
      <c r="F82" s="54" t="str">
        <f t="shared" si="0"/>
        <v>-</v>
      </c>
    </row>
    <row r="83" spans="1:6" ht="12.75" customHeight="1" x14ac:dyDescent="0.2">
      <c r="A83" s="55">
        <v>641</v>
      </c>
      <c r="B83" s="87" t="s">
        <v>209</v>
      </c>
      <c r="C83" s="52" t="s">
        <v>210</v>
      </c>
      <c r="D83" s="53">
        <f t="shared" ref="D83:E83" si="20">SUM(D84:D90)</f>
        <v>0</v>
      </c>
      <c r="E83" s="53">
        <f t="shared" si="20"/>
        <v>0.14000000000000001</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v>0.14000000000000001</v>
      </c>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70280</v>
      </c>
      <c r="E106" s="53">
        <f t="shared" si="23"/>
        <v>0</v>
      </c>
      <c r="F106" s="54">
        <f t="shared" si="0"/>
        <v>0</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70280</v>
      </c>
      <c r="E112" s="53">
        <f t="shared" si="25"/>
        <v>0</v>
      </c>
      <c r="F112" s="54">
        <f t="shared" si="0"/>
        <v>0</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70280</v>
      </c>
      <c r="E117" s="244"/>
      <c r="F117" s="54">
        <f t="shared" si="0"/>
        <v>0</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0</v>
      </c>
      <c r="E124" s="53">
        <f t="shared" si="27"/>
        <v>93093.06</v>
      </c>
      <c r="F124" s="54" t="str">
        <f t="shared" si="0"/>
        <v>-</v>
      </c>
    </row>
    <row r="125" spans="1:6" ht="12.75" customHeight="1" x14ac:dyDescent="0.2">
      <c r="A125" s="55">
        <v>661</v>
      </c>
      <c r="B125" s="88" t="s">
        <v>293</v>
      </c>
      <c r="C125" s="52" t="s">
        <v>294</v>
      </c>
      <c r="D125" s="53">
        <f t="shared" ref="D125:E125" si="28">SUM(D126:D127)</f>
        <v>0</v>
      </c>
      <c r="E125" s="53">
        <f t="shared" si="28"/>
        <v>93093.06</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v>93093.06</v>
      </c>
      <c r="F127" s="54" t="str">
        <f t="shared" si="0"/>
        <v>-</v>
      </c>
    </row>
    <row r="128" spans="1:6" ht="22.8"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15683188</v>
      </c>
      <c r="E133" s="53">
        <f t="shared" si="30"/>
        <v>16880717.609999999</v>
      </c>
      <c r="F133" s="54">
        <f t="shared" ref="F133:F223" si="31">IF(D133&lt;&gt;0,IF(E133/D133&gt;=100,"&gt;&gt;100",E133/D133*100),"-")</f>
        <v>107.6357537128293</v>
      </c>
    </row>
    <row r="134" spans="1:6" ht="22.8" x14ac:dyDescent="0.2">
      <c r="A134" s="55">
        <v>671</v>
      </c>
      <c r="B134" s="234" t="s">
        <v>311</v>
      </c>
      <c r="C134" s="52" t="s">
        <v>312</v>
      </c>
      <c r="D134" s="53">
        <f t="shared" ref="D134:E134" si="32">SUM(D135:D137)</f>
        <v>15683188</v>
      </c>
      <c r="E134" s="53">
        <f t="shared" si="32"/>
        <v>16880717.609999999</v>
      </c>
      <c r="F134" s="54">
        <f t="shared" si="31"/>
        <v>107.6357537128293</v>
      </c>
    </row>
    <row r="135" spans="1:6" ht="12.75" customHeight="1" x14ac:dyDescent="0.2">
      <c r="A135" s="55">
        <v>6711</v>
      </c>
      <c r="B135" s="87" t="s">
        <v>313</v>
      </c>
      <c r="C135" s="52" t="s">
        <v>314</v>
      </c>
      <c r="D135" s="244">
        <v>15683188</v>
      </c>
      <c r="E135" s="244">
        <v>16851839.800000001</v>
      </c>
      <c r="F135" s="54">
        <f t="shared" si="31"/>
        <v>107.45162144329331</v>
      </c>
    </row>
    <row r="136" spans="1:6" ht="22.8" x14ac:dyDescent="0.2">
      <c r="A136" s="55">
        <v>6712</v>
      </c>
      <c r="B136" s="234" t="s">
        <v>315</v>
      </c>
      <c r="C136" s="52" t="s">
        <v>316</v>
      </c>
      <c r="D136" s="244"/>
      <c r="E136" s="244">
        <v>28877.81</v>
      </c>
      <c r="F136" s="54" t="str">
        <f t="shared" si="31"/>
        <v>-</v>
      </c>
    </row>
    <row r="137" spans="1:6" ht="22.8"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15653564</v>
      </c>
      <c r="E151" s="53">
        <f t="shared" si="35"/>
        <v>16875880.859999999</v>
      </c>
      <c r="F151" s="54">
        <f t="shared" si="31"/>
        <v>107.80855311927687</v>
      </c>
    </row>
    <row r="152" spans="1:6" ht="12.75" customHeight="1" x14ac:dyDescent="0.2">
      <c r="A152" s="55">
        <v>31</v>
      </c>
      <c r="B152" s="87" t="s">
        <v>346</v>
      </c>
      <c r="C152" s="52" t="s">
        <v>347</v>
      </c>
      <c r="D152" s="53">
        <f t="shared" ref="D152:E152" si="36">D153+D158+D159</f>
        <v>12589701</v>
      </c>
      <c r="E152" s="53">
        <f t="shared" si="36"/>
        <v>13283419.050000001</v>
      </c>
      <c r="F152" s="54">
        <f t="shared" si="31"/>
        <v>105.51020274429075</v>
      </c>
    </row>
    <row r="153" spans="1:6" ht="12.75" customHeight="1" x14ac:dyDescent="0.2">
      <c r="A153" s="55">
        <v>311</v>
      </c>
      <c r="B153" s="87" t="s">
        <v>348</v>
      </c>
      <c r="C153" s="52" t="s">
        <v>349</v>
      </c>
      <c r="D153" s="53">
        <f t="shared" ref="D153:E153" si="37">SUM(D154:D157)</f>
        <v>9674968</v>
      </c>
      <c r="E153" s="53">
        <f t="shared" si="37"/>
        <v>9933756.4299999997</v>
      </c>
      <c r="F153" s="54">
        <f t="shared" si="31"/>
        <v>102.67482466091877</v>
      </c>
    </row>
    <row r="154" spans="1:6" ht="12.75" customHeight="1" x14ac:dyDescent="0.2">
      <c r="A154" s="55">
        <v>3111</v>
      </c>
      <c r="B154" s="87" t="s">
        <v>350</v>
      </c>
      <c r="C154" s="52" t="s">
        <v>351</v>
      </c>
      <c r="D154" s="244">
        <v>9087714</v>
      </c>
      <c r="E154" s="244">
        <v>9048925.1999999993</v>
      </c>
      <c r="F154" s="54">
        <f t="shared" si="31"/>
        <v>99.573173187448447</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v>587254</v>
      </c>
      <c r="E156" s="244">
        <v>884831.23</v>
      </c>
      <c r="F156" s="54">
        <f t="shared" si="31"/>
        <v>150.67266123346968</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377458</v>
      </c>
      <c r="E158" s="244">
        <v>791964.81</v>
      </c>
      <c r="F158" s="54">
        <f t="shared" si="31"/>
        <v>209.81534634316935</v>
      </c>
    </row>
    <row r="159" spans="1:6" ht="12.75" customHeight="1" x14ac:dyDescent="0.2">
      <c r="A159" s="55">
        <v>313</v>
      </c>
      <c r="B159" s="87" t="s">
        <v>360</v>
      </c>
      <c r="C159" s="52" t="s">
        <v>361</v>
      </c>
      <c r="D159" s="53">
        <f t="shared" ref="D159:E159" si="38">SUM(D160:D162)</f>
        <v>2537275</v>
      </c>
      <c r="E159" s="53">
        <f t="shared" si="38"/>
        <v>2557697.81</v>
      </c>
      <c r="F159" s="54">
        <f t="shared" si="31"/>
        <v>100.80491117438986</v>
      </c>
    </row>
    <row r="160" spans="1:6" ht="12.75" customHeight="1" x14ac:dyDescent="0.2">
      <c r="A160" s="55">
        <v>3131</v>
      </c>
      <c r="B160" s="87" t="s">
        <v>139</v>
      </c>
      <c r="C160" s="52" t="s">
        <v>362</v>
      </c>
      <c r="D160" s="244">
        <v>1044581</v>
      </c>
      <c r="E160" s="244">
        <v>1071318.8600000001</v>
      </c>
      <c r="F160" s="54">
        <f t="shared" si="31"/>
        <v>102.55967320868369</v>
      </c>
    </row>
    <row r="161" spans="1:6" ht="12.75" customHeight="1" x14ac:dyDescent="0.2">
      <c r="A161" s="55">
        <v>3132</v>
      </c>
      <c r="B161" s="87" t="s">
        <v>363</v>
      </c>
      <c r="C161" s="52" t="s">
        <v>364</v>
      </c>
      <c r="D161" s="244">
        <v>1492694</v>
      </c>
      <c r="E161" s="244">
        <v>1486378.95</v>
      </c>
      <c r="F161" s="54">
        <f t="shared" si="31"/>
        <v>99.576936063252077</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3028850</v>
      </c>
      <c r="E163" s="53">
        <f t="shared" si="39"/>
        <v>3570692.2</v>
      </c>
      <c r="F163" s="54">
        <f t="shared" si="31"/>
        <v>117.88937055318026</v>
      </c>
    </row>
    <row r="164" spans="1:6" ht="12.75" customHeight="1" x14ac:dyDescent="0.2">
      <c r="A164" s="55">
        <v>321</v>
      </c>
      <c r="B164" s="87" t="s">
        <v>369</v>
      </c>
      <c r="C164" s="52" t="s">
        <v>370</v>
      </c>
      <c r="D164" s="53">
        <f t="shared" ref="D164:E164" si="40">SUM(D165:D168)</f>
        <v>483630</v>
      </c>
      <c r="E164" s="53">
        <f t="shared" si="40"/>
        <v>531989.28</v>
      </c>
      <c r="F164" s="54">
        <f t="shared" si="31"/>
        <v>109.99923081694685</v>
      </c>
    </row>
    <row r="165" spans="1:6" ht="12.75" customHeight="1" x14ac:dyDescent="0.2">
      <c r="A165" s="55">
        <v>3211</v>
      </c>
      <c r="B165" s="87" t="s">
        <v>371</v>
      </c>
      <c r="C165" s="52" t="s">
        <v>372</v>
      </c>
      <c r="D165" s="244">
        <v>4695</v>
      </c>
      <c r="E165" s="244">
        <v>11319</v>
      </c>
      <c r="F165" s="54">
        <f t="shared" si="31"/>
        <v>241.08626198083067</v>
      </c>
    </row>
    <row r="166" spans="1:6" ht="12.75" customHeight="1" x14ac:dyDescent="0.2">
      <c r="A166" s="55">
        <v>3212</v>
      </c>
      <c r="B166" s="87" t="s">
        <v>373</v>
      </c>
      <c r="C166" s="52" t="s">
        <v>374</v>
      </c>
      <c r="D166" s="244">
        <v>476638</v>
      </c>
      <c r="E166" s="244">
        <v>516380.28</v>
      </c>
      <c r="F166" s="54">
        <f t="shared" si="31"/>
        <v>108.33804270746353</v>
      </c>
    </row>
    <row r="167" spans="1:6" ht="12.75" customHeight="1" x14ac:dyDescent="0.2">
      <c r="A167" s="55">
        <v>3213</v>
      </c>
      <c r="B167" s="87" t="s">
        <v>375</v>
      </c>
      <c r="C167" s="52" t="s">
        <v>376</v>
      </c>
      <c r="D167" s="244">
        <v>2297</v>
      </c>
      <c r="E167" s="244">
        <v>4290</v>
      </c>
      <c r="F167" s="54">
        <f t="shared" si="31"/>
        <v>186.76534610361341</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1400239</v>
      </c>
      <c r="E169" s="53">
        <f t="shared" si="41"/>
        <v>1953096.83</v>
      </c>
      <c r="F169" s="54">
        <f t="shared" si="31"/>
        <v>139.48310466998848</v>
      </c>
    </row>
    <row r="170" spans="1:6" ht="12.75" customHeight="1" x14ac:dyDescent="0.2">
      <c r="A170" s="55">
        <v>3221</v>
      </c>
      <c r="B170" s="87" t="s">
        <v>381</v>
      </c>
      <c r="C170" s="52" t="s">
        <v>382</v>
      </c>
      <c r="D170" s="244">
        <v>91131</v>
      </c>
      <c r="E170" s="244">
        <v>115962.4</v>
      </c>
      <c r="F170" s="54">
        <f t="shared" si="31"/>
        <v>127.24802756471452</v>
      </c>
    </row>
    <row r="171" spans="1:6" ht="12.75" customHeight="1" x14ac:dyDescent="0.2">
      <c r="A171" s="55">
        <v>3222</v>
      </c>
      <c r="B171" s="87" t="s">
        <v>383</v>
      </c>
      <c r="C171" s="52" t="s">
        <v>384</v>
      </c>
      <c r="D171" s="244">
        <v>750321</v>
      </c>
      <c r="E171" s="244">
        <v>982508.32</v>
      </c>
      <c r="F171" s="54">
        <f t="shared" si="31"/>
        <v>130.94506484557942</v>
      </c>
    </row>
    <row r="172" spans="1:6" ht="12.75" customHeight="1" x14ac:dyDescent="0.2">
      <c r="A172" s="55">
        <v>3223</v>
      </c>
      <c r="B172" s="87" t="s">
        <v>385</v>
      </c>
      <c r="C172" s="52" t="s">
        <v>386</v>
      </c>
      <c r="D172" s="244">
        <v>482381</v>
      </c>
      <c r="E172" s="244">
        <v>786616.15</v>
      </c>
      <c r="F172" s="54">
        <f t="shared" si="31"/>
        <v>163.06947205632062</v>
      </c>
    </row>
    <row r="173" spans="1:6" ht="12.75" customHeight="1" x14ac:dyDescent="0.2">
      <c r="A173" s="55">
        <v>3224</v>
      </c>
      <c r="B173" s="87" t="s">
        <v>387</v>
      </c>
      <c r="C173" s="52" t="s">
        <v>388</v>
      </c>
      <c r="D173" s="244">
        <v>60371</v>
      </c>
      <c r="E173" s="244">
        <v>38853.07</v>
      </c>
      <c r="F173" s="54">
        <f t="shared" si="31"/>
        <v>64.357174802471377</v>
      </c>
    </row>
    <row r="174" spans="1:6" ht="12.75" customHeight="1" x14ac:dyDescent="0.2">
      <c r="A174" s="55">
        <v>3225</v>
      </c>
      <c r="B174" s="87" t="s">
        <v>389</v>
      </c>
      <c r="C174" s="52" t="s">
        <v>390</v>
      </c>
      <c r="D174" s="244">
        <v>8960</v>
      </c>
      <c r="E174" s="244">
        <v>20303.14</v>
      </c>
      <c r="F174" s="54">
        <f t="shared" si="31"/>
        <v>226.59754464285714</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7075</v>
      </c>
      <c r="E176" s="244">
        <v>8853.75</v>
      </c>
      <c r="F176" s="54">
        <f t="shared" si="31"/>
        <v>125.14134275618373</v>
      </c>
    </row>
    <row r="177" spans="1:6" ht="12.75" customHeight="1" x14ac:dyDescent="0.2">
      <c r="A177" s="55">
        <v>323</v>
      </c>
      <c r="B177" s="87" t="s">
        <v>395</v>
      </c>
      <c r="C177" s="52" t="s">
        <v>396</v>
      </c>
      <c r="D177" s="53">
        <f t="shared" ref="D177:E177" si="42">SUM(D178:D186)</f>
        <v>1031647</v>
      </c>
      <c r="E177" s="53">
        <f t="shared" si="42"/>
        <v>969879.21000000008</v>
      </c>
      <c r="F177" s="54">
        <f t="shared" si="31"/>
        <v>94.012701049874622</v>
      </c>
    </row>
    <row r="178" spans="1:6" ht="12.75" customHeight="1" x14ac:dyDescent="0.2">
      <c r="A178" s="55">
        <v>3231</v>
      </c>
      <c r="B178" s="87" t="s">
        <v>397</v>
      </c>
      <c r="C178" s="52" t="s">
        <v>398</v>
      </c>
      <c r="D178" s="244">
        <v>63180</v>
      </c>
      <c r="E178" s="244">
        <v>68011.740000000005</v>
      </c>
      <c r="F178" s="54">
        <f t="shared" si="31"/>
        <v>107.64757834757836</v>
      </c>
    </row>
    <row r="179" spans="1:6" ht="12.75" customHeight="1" x14ac:dyDescent="0.2">
      <c r="A179" s="55">
        <v>3232</v>
      </c>
      <c r="B179" s="87" t="s">
        <v>399</v>
      </c>
      <c r="C179" s="52" t="s">
        <v>400</v>
      </c>
      <c r="D179" s="244">
        <v>84215</v>
      </c>
      <c r="E179" s="244">
        <v>139395.01999999999</v>
      </c>
      <c r="F179" s="54">
        <f t="shared" si="31"/>
        <v>165.52279285162973</v>
      </c>
    </row>
    <row r="180" spans="1:6" ht="12.75" customHeight="1" x14ac:dyDescent="0.2">
      <c r="A180" s="55">
        <v>3233</v>
      </c>
      <c r="B180" s="87" t="s">
        <v>401</v>
      </c>
      <c r="C180" s="52" t="s">
        <v>402</v>
      </c>
      <c r="D180" s="244">
        <v>31853</v>
      </c>
      <c r="E180" s="244">
        <v>17994.79</v>
      </c>
      <c r="F180" s="54">
        <f t="shared" si="31"/>
        <v>56.493234546196589</v>
      </c>
    </row>
    <row r="181" spans="1:6" ht="12.75" customHeight="1" x14ac:dyDescent="0.2">
      <c r="A181" s="55">
        <v>3234</v>
      </c>
      <c r="B181" s="87" t="s">
        <v>403</v>
      </c>
      <c r="C181" s="52" t="s">
        <v>404</v>
      </c>
      <c r="D181" s="244">
        <v>650243</v>
      </c>
      <c r="E181" s="244">
        <v>618141.65</v>
      </c>
      <c r="F181" s="54">
        <f t="shared" si="31"/>
        <v>95.063176381752669</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164803</v>
      </c>
      <c r="E183" s="244">
        <v>88224.75</v>
      </c>
      <c r="F183" s="54">
        <f t="shared" si="31"/>
        <v>53.533461162721551</v>
      </c>
    </row>
    <row r="184" spans="1:6" ht="12.75" customHeight="1" x14ac:dyDescent="0.2">
      <c r="A184" s="55">
        <v>3237</v>
      </c>
      <c r="B184" s="87" t="s">
        <v>409</v>
      </c>
      <c r="C184" s="52" t="s">
        <v>410</v>
      </c>
      <c r="D184" s="244">
        <v>2246</v>
      </c>
      <c r="E184" s="244"/>
      <c r="F184" s="54">
        <f t="shared" si="31"/>
        <v>0</v>
      </c>
    </row>
    <row r="185" spans="1:6" ht="12.75" customHeight="1" x14ac:dyDescent="0.2">
      <c r="A185" s="55">
        <v>3238</v>
      </c>
      <c r="B185" s="87" t="s">
        <v>411</v>
      </c>
      <c r="C185" s="52" t="s">
        <v>412</v>
      </c>
      <c r="D185" s="244">
        <v>150</v>
      </c>
      <c r="E185" s="244">
        <v>358.76</v>
      </c>
      <c r="F185" s="54">
        <f t="shared" si="31"/>
        <v>239.17333333333332</v>
      </c>
    </row>
    <row r="186" spans="1:6" ht="12.75" customHeight="1" x14ac:dyDescent="0.2">
      <c r="A186" s="55">
        <v>3239</v>
      </c>
      <c r="B186" s="87" t="s">
        <v>413</v>
      </c>
      <c r="C186" s="52" t="s">
        <v>414</v>
      </c>
      <c r="D186" s="244">
        <v>34957</v>
      </c>
      <c r="E186" s="244">
        <v>37752.5</v>
      </c>
      <c r="F186" s="54">
        <f t="shared" si="31"/>
        <v>107.9969677031782</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113334</v>
      </c>
      <c r="E188" s="53">
        <f t="shared" si="43"/>
        <v>115726.87999999999</v>
      </c>
      <c r="F188" s="54">
        <f t="shared" si="31"/>
        <v>102.11135228616301</v>
      </c>
    </row>
    <row r="189" spans="1:6" ht="12.75" customHeight="1" x14ac:dyDescent="0.2">
      <c r="A189" s="55">
        <v>3291</v>
      </c>
      <c r="B189" s="234" t="s">
        <v>419</v>
      </c>
      <c r="C189" s="52" t="s">
        <v>420</v>
      </c>
      <c r="D189" s="244">
        <v>104427</v>
      </c>
      <c r="E189" s="244">
        <v>106015.22</v>
      </c>
      <c r="F189" s="54">
        <f t="shared" si="31"/>
        <v>101.52089019123407</v>
      </c>
    </row>
    <row r="190" spans="1:6" ht="12.75" customHeight="1" x14ac:dyDescent="0.2">
      <c r="A190" s="55">
        <v>3292</v>
      </c>
      <c r="B190" s="87" t="s">
        <v>421</v>
      </c>
      <c r="C190" s="52" t="s">
        <v>422</v>
      </c>
      <c r="D190" s="244">
        <v>5295</v>
      </c>
      <c r="E190" s="244">
        <v>7227.43</v>
      </c>
      <c r="F190" s="54">
        <f t="shared" si="31"/>
        <v>136.49537299338999</v>
      </c>
    </row>
    <row r="191" spans="1:6" ht="12.75" customHeight="1" x14ac:dyDescent="0.2">
      <c r="A191" s="55">
        <v>3293</v>
      </c>
      <c r="B191" s="87" t="s">
        <v>423</v>
      </c>
      <c r="C191" s="52" t="s">
        <v>424</v>
      </c>
      <c r="D191" s="244">
        <v>111</v>
      </c>
      <c r="E191" s="244">
        <v>66.23</v>
      </c>
      <c r="F191" s="54">
        <f t="shared" si="31"/>
        <v>59.666666666666671</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v>2423</v>
      </c>
      <c r="E193" s="244"/>
      <c r="F193" s="54">
        <f t="shared" si="31"/>
        <v>0</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1078</v>
      </c>
      <c r="E195" s="244">
        <v>2418</v>
      </c>
      <c r="F195" s="54">
        <f t="shared" si="31"/>
        <v>224.30426716141002</v>
      </c>
    </row>
    <row r="196" spans="1:6" ht="12.75" customHeight="1" x14ac:dyDescent="0.2">
      <c r="A196" s="55">
        <v>34</v>
      </c>
      <c r="B196" s="234" t="s">
        <v>433</v>
      </c>
      <c r="C196" s="52" t="s">
        <v>434</v>
      </c>
      <c r="D196" s="53">
        <f t="shared" ref="D196:E196" si="44">D197+D202+D210</f>
        <v>17065</v>
      </c>
      <c r="E196" s="53">
        <f t="shared" si="44"/>
        <v>21769.61</v>
      </c>
      <c r="F196" s="54">
        <f t="shared" si="31"/>
        <v>127.56876648110168</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2.8" x14ac:dyDescent="0.2">
      <c r="A203" s="55">
        <v>3421</v>
      </c>
      <c r="B203" s="87" t="s">
        <v>447</v>
      </c>
      <c r="C203" s="52" t="s">
        <v>448</v>
      </c>
      <c r="D203" s="244"/>
      <c r="E203" s="244"/>
      <c r="F203" s="54" t="str">
        <f t="shared" si="31"/>
        <v>-</v>
      </c>
    </row>
    <row r="204" spans="1:6" ht="22.8" x14ac:dyDescent="0.2">
      <c r="A204" s="55">
        <v>3422</v>
      </c>
      <c r="B204" s="234" t="s">
        <v>449</v>
      </c>
      <c r="C204" s="52" t="s">
        <v>450</v>
      </c>
      <c r="D204" s="244"/>
      <c r="E204" s="244"/>
      <c r="F204" s="54" t="str">
        <f t="shared" si="31"/>
        <v>-</v>
      </c>
    </row>
    <row r="205" spans="1:6" ht="22.8"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2.8"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17065</v>
      </c>
      <c r="E210" s="53">
        <f t="shared" si="47"/>
        <v>21769.61</v>
      </c>
      <c r="F210" s="54">
        <f t="shared" si="31"/>
        <v>127.56876648110168</v>
      </c>
    </row>
    <row r="211" spans="1:6" ht="12.75" customHeight="1" x14ac:dyDescent="0.2">
      <c r="A211" s="55">
        <v>3431</v>
      </c>
      <c r="B211" s="234" t="s">
        <v>463</v>
      </c>
      <c r="C211" s="52" t="s">
        <v>464</v>
      </c>
      <c r="D211" s="244">
        <v>17065</v>
      </c>
      <c r="E211" s="244">
        <v>21769.61</v>
      </c>
      <c r="F211" s="54">
        <f t="shared" si="31"/>
        <v>127.56876648110168</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2.8"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2.8" x14ac:dyDescent="0.2">
      <c r="A223" s="55" t="s">
        <v>487</v>
      </c>
      <c r="B223" s="87" t="s">
        <v>488</v>
      </c>
      <c r="C223" s="52" t="s">
        <v>487</v>
      </c>
      <c r="D223" s="244"/>
      <c r="E223" s="244"/>
      <c r="F223" s="54" t="str">
        <f t="shared" si="31"/>
        <v>-</v>
      </c>
    </row>
    <row r="224" spans="1:6" ht="22.8"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2.8"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12"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12"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2.8"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2.8" x14ac:dyDescent="0.2">
      <c r="A241" s="55">
        <v>3672</v>
      </c>
      <c r="B241" s="87" t="s">
        <v>523</v>
      </c>
      <c r="C241" s="52" t="s">
        <v>524</v>
      </c>
      <c r="D241" s="244"/>
      <c r="E241" s="244"/>
      <c r="F241" s="54" t="str">
        <f t="shared" si="59"/>
        <v>-</v>
      </c>
    </row>
    <row r="242" spans="1:6" ht="22.8" x14ac:dyDescent="0.2">
      <c r="A242" s="55">
        <v>3673</v>
      </c>
      <c r="B242" s="87" t="s">
        <v>525</v>
      </c>
      <c r="C242" s="52" t="s">
        <v>526</v>
      </c>
      <c r="D242" s="244"/>
      <c r="E242" s="244"/>
      <c r="F242" s="54" t="str">
        <f t="shared" si="59"/>
        <v>-</v>
      </c>
    </row>
    <row r="243" spans="1:6" ht="22.8"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12"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2.8" x14ac:dyDescent="0.2">
      <c r="A250" s="55" t="s">
        <v>539</v>
      </c>
      <c r="B250" s="87" t="s">
        <v>203</v>
      </c>
      <c r="C250" s="52" t="s">
        <v>539</v>
      </c>
      <c r="D250" s="244"/>
      <c r="E250" s="244"/>
      <c r="F250" s="54" t="str">
        <f t="shared" si="61"/>
        <v>-</v>
      </c>
    </row>
    <row r="251" spans="1:6" ht="22.8" x14ac:dyDescent="0.2">
      <c r="A251" s="55" t="s">
        <v>540</v>
      </c>
      <c r="B251" s="87" t="s">
        <v>205</v>
      </c>
      <c r="C251" s="52" t="s">
        <v>540</v>
      </c>
      <c r="D251" s="244"/>
      <c r="E251" s="244"/>
      <c r="F251" s="54" t="str">
        <f t="shared" si="61"/>
        <v>-</v>
      </c>
    </row>
    <row r="252" spans="1:6" ht="22.8"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12" x14ac:dyDescent="0.2">
      <c r="A253" s="55">
        <v>371</v>
      </c>
      <c r="B253" s="87" t="s">
        <v>543</v>
      </c>
      <c r="C253" s="52" t="s">
        <v>544</v>
      </c>
      <c r="D253" s="53">
        <f t="shared" ref="D253:E253" si="65">SUM(D254:D258)</f>
        <v>0</v>
      </c>
      <c r="E253" s="53">
        <f t="shared" si="65"/>
        <v>0</v>
      </c>
      <c r="F253" s="54" t="str">
        <f t="shared" si="64"/>
        <v>-</v>
      </c>
    </row>
    <row r="254" spans="1:6" ht="22.8" x14ac:dyDescent="0.2">
      <c r="A254" s="55">
        <v>3711</v>
      </c>
      <c r="B254" s="87" t="s">
        <v>545</v>
      </c>
      <c r="C254" s="52" t="s">
        <v>546</v>
      </c>
      <c r="D254" s="244"/>
      <c r="E254" s="244"/>
      <c r="F254" s="54" t="str">
        <f t="shared" si="64"/>
        <v>-</v>
      </c>
    </row>
    <row r="255" spans="1:6" ht="22.8" x14ac:dyDescent="0.2">
      <c r="A255" s="55">
        <v>3712</v>
      </c>
      <c r="B255" s="87" t="s">
        <v>547</v>
      </c>
      <c r="C255" s="52" t="s">
        <v>548</v>
      </c>
      <c r="D255" s="244"/>
      <c r="E255" s="244"/>
      <c r="F255" s="54" t="str">
        <f t="shared" si="64"/>
        <v>-</v>
      </c>
    </row>
    <row r="256" spans="1:6" ht="12" x14ac:dyDescent="0.2">
      <c r="A256" s="55" t="s">
        <v>549</v>
      </c>
      <c r="B256" s="87" t="s">
        <v>550</v>
      </c>
      <c r="C256" s="52" t="s">
        <v>549</v>
      </c>
      <c r="D256" s="244"/>
      <c r="E256" s="244"/>
      <c r="F256" s="54" t="str">
        <f t="shared" si="64"/>
        <v>-</v>
      </c>
    </row>
    <row r="257" spans="1:6" ht="12"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17948</v>
      </c>
      <c r="E263" s="53">
        <f t="shared" si="68"/>
        <v>0</v>
      </c>
      <c r="F263" s="54">
        <f t="shared" ref="F263:F267" si="69">IF(D263&lt;&gt;0,IF(E263/D263&gt;=100,"&gt;&gt;100",E263/D263*100),"-")</f>
        <v>0</v>
      </c>
    </row>
    <row r="264" spans="1:6" ht="12.75" customHeight="1" x14ac:dyDescent="0.2">
      <c r="A264" s="55">
        <v>381</v>
      </c>
      <c r="B264" s="87" t="s">
        <v>565</v>
      </c>
      <c r="C264" s="52" t="s">
        <v>566</v>
      </c>
      <c r="D264" s="53">
        <f t="shared" ref="D264:E264" si="70">SUM(D265:D267)</f>
        <v>17948</v>
      </c>
      <c r="E264" s="53">
        <f t="shared" si="70"/>
        <v>0</v>
      </c>
      <c r="F264" s="54">
        <f t="shared" si="69"/>
        <v>0</v>
      </c>
    </row>
    <row r="265" spans="1:6" ht="12.75" customHeight="1" x14ac:dyDescent="0.2">
      <c r="A265" s="55">
        <v>3811</v>
      </c>
      <c r="B265" s="87" t="s">
        <v>567</v>
      </c>
      <c r="C265" s="52" t="s">
        <v>568</v>
      </c>
      <c r="D265" s="244">
        <v>17948</v>
      </c>
      <c r="E265" s="244"/>
      <c r="F265" s="54">
        <f t="shared" si="69"/>
        <v>0</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2.8"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2.8" x14ac:dyDescent="0.2">
      <c r="A280" s="55">
        <v>3861</v>
      </c>
      <c r="B280" s="87" t="s">
        <v>596</v>
      </c>
      <c r="C280" s="52" t="s">
        <v>597</v>
      </c>
      <c r="D280" s="244"/>
      <c r="E280" s="244"/>
      <c r="F280" s="54" t="str">
        <f t="shared" si="74"/>
        <v>-</v>
      </c>
    </row>
    <row r="281" spans="1:6" ht="22.8"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12"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15653564</v>
      </c>
      <c r="E289" s="53">
        <f t="shared" si="79"/>
        <v>16875880.859999999</v>
      </c>
      <c r="F289" s="54">
        <f t="shared" si="76"/>
        <v>107.80855311927687</v>
      </c>
    </row>
    <row r="290" spans="1:6" ht="12.75" customHeight="1" x14ac:dyDescent="0.2">
      <c r="A290" s="55" t="s">
        <v>606</v>
      </c>
      <c r="B290" s="87" t="s">
        <v>617</v>
      </c>
      <c r="C290" s="52" t="s">
        <v>618</v>
      </c>
      <c r="D290" s="53">
        <f>IF(D6&gt;=D289,D6-D289,0)</f>
        <v>99904</v>
      </c>
      <c r="E290" s="53">
        <f>IF(E6&gt;=E289,E6-E289,0)</f>
        <v>97929.949999999255</v>
      </c>
      <c r="F290" s="54">
        <f t="shared" si="76"/>
        <v>98.024053090966575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v>205030</v>
      </c>
      <c r="E293" s="244">
        <v>134003.82</v>
      </c>
      <c r="F293" s="54">
        <f t="shared" si="76"/>
        <v>65.358152465492864</v>
      </c>
    </row>
    <row r="294" spans="1:6" ht="12.75" customHeight="1" x14ac:dyDescent="0.2">
      <c r="A294" s="55">
        <v>96</v>
      </c>
      <c r="B294" s="87" t="s">
        <v>625</v>
      </c>
      <c r="C294" s="52" t="s">
        <v>626</v>
      </c>
      <c r="D294" s="244">
        <v>12647</v>
      </c>
      <c r="E294" s="244">
        <v>868.5</v>
      </c>
      <c r="F294" s="54">
        <f t="shared" si="76"/>
        <v>6.8672412429825265</v>
      </c>
    </row>
    <row r="295" spans="1:6" ht="12" x14ac:dyDescent="0.2">
      <c r="A295" s="55">
        <v>9661</v>
      </c>
      <c r="B295" s="87" t="s">
        <v>627</v>
      </c>
      <c r="C295" s="52" t="s">
        <v>628</v>
      </c>
      <c r="D295" s="244">
        <v>12647</v>
      </c>
      <c r="E295" s="244">
        <v>868.5</v>
      </c>
      <c r="F295" s="54">
        <f t="shared" si="76"/>
        <v>6.8672412429825265</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5">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12"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2.8"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2.8"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12" x14ac:dyDescent="0.2">
      <c r="A344" s="55">
        <v>73</v>
      </c>
      <c r="B344" s="87" t="s">
        <v>724</v>
      </c>
      <c r="C344" s="52" t="s">
        <v>725</v>
      </c>
      <c r="D344" s="53">
        <f t="shared" ref="D344:E344" si="92">D345</f>
        <v>0</v>
      </c>
      <c r="E344" s="53">
        <f t="shared" si="92"/>
        <v>0</v>
      </c>
      <c r="F344" s="54" t="str">
        <f t="shared" si="81"/>
        <v>-</v>
      </c>
    </row>
    <row r="345" spans="1:6" ht="22.8"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21919</v>
      </c>
      <c r="E350" s="53">
        <f t="shared" si="95"/>
        <v>90751.77</v>
      </c>
      <c r="F350" s="54">
        <f t="shared" si="81"/>
        <v>414.0324376112049</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2.8" x14ac:dyDescent="0.2">
      <c r="A363" s="55">
        <v>42</v>
      </c>
      <c r="B363" s="234" t="s">
        <v>754</v>
      </c>
      <c r="C363" s="52" t="s">
        <v>755</v>
      </c>
      <c r="D363" s="53">
        <f t="shared" ref="D363:E363" si="99">D364+D369+D378+D383+D388+D391</f>
        <v>6899</v>
      </c>
      <c r="E363" s="53">
        <f t="shared" si="99"/>
        <v>56977.69</v>
      </c>
      <c r="F363" s="54">
        <f t="shared" si="81"/>
        <v>825.88331642266985</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6899</v>
      </c>
      <c r="E369" s="53">
        <f t="shared" si="101"/>
        <v>56977.69</v>
      </c>
      <c r="F369" s="54">
        <f t="shared" si="81"/>
        <v>825.88331642266985</v>
      </c>
    </row>
    <row r="370" spans="1:6" ht="12.75" customHeight="1" x14ac:dyDescent="0.2">
      <c r="A370" s="55">
        <v>4221</v>
      </c>
      <c r="B370" s="87" t="s">
        <v>672</v>
      </c>
      <c r="C370" s="52" t="s">
        <v>764</v>
      </c>
      <c r="D370" s="244">
        <v>4000</v>
      </c>
      <c r="E370" s="244">
        <v>8360.19</v>
      </c>
      <c r="F370" s="54">
        <f t="shared" si="81"/>
        <v>209.00475000000003</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v>44650</v>
      </c>
      <c r="F372" s="54" t="str">
        <f t="shared" si="81"/>
        <v>-</v>
      </c>
    </row>
    <row r="373" spans="1:6" ht="12.75" customHeight="1" x14ac:dyDescent="0.2">
      <c r="A373" s="55">
        <v>4224</v>
      </c>
      <c r="B373" s="87" t="s">
        <v>678</v>
      </c>
      <c r="C373" s="52" t="s">
        <v>768</v>
      </c>
      <c r="D373" s="244">
        <v>2899</v>
      </c>
      <c r="E373" s="244"/>
      <c r="F373" s="54">
        <f t="shared" si="81"/>
        <v>0</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v>3967.5</v>
      </c>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12"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15020</v>
      </c>
      <c r="E402" s="53">
        <f t="shared" si="109"/>
        <v>33774.080000000002</v>
      </c>
      <c r="F402" s="54">
        <f t="shared" si="81"/>
        <v>224.86071904127832</v>
      </c>
    </row>
    <row r="403" spans="1:6" ht="12.75" customHeight="1" x14ac:dyDescent="0.2">
      <c r="A403" s="55">
        <v>451</v>
      </c>
      <c r="B403" s="87" t="s">
        <v>809</v>
      </c>
      <c r="C403" s="52" t="s">
        <v>810</v>
      </c>
      <c r="D403" s="244">
        <v>15020</v>
      </c>
      <c r="E403" s="244">
        <v>33774.080000000002</v>
      </c>
      <c r="F403" s="54">
        <f t="shared" si="81"/>
        <v>224.86071904127832</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21919</v>
      </c>
      <c r="E408" s="53">
        <f t="shared" si="111"/>
        <v>90751.77</v>
      </c>
      <c r="F408" s="54">
        <f t="shared" si="81"/>
        <v>414.0324376112049</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64801</v>
      </c>
      <c r="E410" s="244">
        <v>57842.86</v>
      </c>
      <c r="F410" s="54">
        <f t="shared" si="81"/>
        <v>89.262295334948533</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15753468</v>
      </c>
      <c r="E412" s="53">
        <f>E6+E298</f>
        <v>16973810.809999999</v>
      </c>
      <c r="F412" s="54">
        <f t="shared" si="81"/>
        <v>107.74650261136149</v>
      </c>
    </row>
    <row r="413" spans="1:6" ht="12.75" customHeight="1" x14ac:dyDescent="0.2">
      <c r="A413" s="55" t="s">
        <v>606</v>
      </c>
      <c r="B413" s="87" t="s">
        <v>829</v>
      </c>
      <c r="C413" s="52" t="s">
        <v>830</v>
      </c>
      <c r="D413" s="53">
        <f t="shared" ref="D413:E413" si="112">D289+D350</f>
        <v>15675483</v>
      </c>
      <c r="E413" s="53">
        <f t="shared" si="112"/>
        <v>16966632.629999999</v>
      </c>
      <c r="F413" s="54">
        <f t="shared" si="81"/>
        <v>108.23674543234169</v>
      </c>
    </row>
    <row r="414" spans="1:6" ht="12.75" customHeight="1" x14ac:dyDescent="0.2">
      <c r="A414" s="55" t="s">
        <v>606</v>
      </c>
      <c r="B414" s="87" t="s">
        <v>831</v>
      </c>
      <c r="C414" s="52" t="s">
        <v>832</v>
      </c>
      <c r="D414" s="53">
        <f t="shared" ref="D414:E414" si="113">IF(D412&gt;=D413,D412-D413,0)</f>
        <v>77985</v>
      </c>
      <c r="E414" s="53">
        <f t="shared" si="113"/>
        <v>7178.179999999702</v>
      </c>
      <c r="F414" s="54">
        <f t="shared" si="81"/>
        <v>9.2045649804445748</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269831</v>
      </c>
      <c r="E417" s="53">
        <f t="shared" si="116"/>
        <v>191846.68</v>
      </c>
      <c r="F417" s="54">
        <f t="shared" si="81"/>
        <v>71.098828526003317</v>
      </c>
    </row>
    <row r="418" spans="1:6" ht="12.75" customHeight="1" x14ac:dyDescent="0.2">
      <c r="A418" s="57" t="s">
        <v>840</v>
      </c>
      <c r="B418" s="235" t="s">
        <v>841</v>
      </c>
      <c r="C418" s="58" t="s">
        <v>842</v>
      </c>
      <c r="D418" s="64">
        <f t="shared" ref="D418:E418" si="117">D294+D411</f>
        <v>12647</v>
      </c>
      <c r="E418" s="64">
        <f t="shared" si="117"/>
        <v>868.5</v>
      </c>
      <c r="F418" s="59">
        <f t="shared" si="81"/>
        <v>6.8672412429825265</v>
      </c>
    </row>
    <row r="419" spans="1:6" s="77" customFormat="1" ht="20.100000000000001" customHeight="1" x14ac:dyDescent="0.25">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846</v>
      </c>
      <c r="C421" s="52" t="s">
        <v>847</v>
      </c>
      <c r="D421" s="53">
        <f t="shared" ref="D421:E421" si="120">D422+D427+D430+D434+D435+D442+D447+D455</f>
        <v>0</v>
      </c>
      <c r="E421" s="53">
        <f t="shared" si="120"/>
        <v>0</v>
      </c>
      <c r="F421" s="54" t="str">
        <f t="shared" si="119"/>
        <v>-</v>
      </c>
    </row>
    <row r="422" spans="1:6" ht="22.8"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2.8" x14ac:dyDescent="0.2">
      <c r="A427" s="55">
        <v>812</v>
      </c>
      <c r="B427" s="87" t="s">
        <v>858</v>
      </c>
      <c r="C427" s="52" t="s">
        <v>859</v>
      </c>
      <c r="D427" s="53">
        <f t="shared" ref="D427:E427" si="122">SUM(D428:D429)</f>
        <v>0</v>
      </c>
      <c r="E427" s="53">
        <f t="shared" si="122"/>
        <v>0</v>
      </c>
      <c r="F427" s="54" t="str">
        <f t="shared" si="119"/>
        <v>-</v>
      </c>
    </row>
    <row r="428" spans="1:6" ht="22.8" x14ac:dyDescent="0.2">
      <c r="A428" s="55">
        <v>8121</v>
      </c>
      <c r="B428" s="234" t="s">
        <v>860</v>
      </c>
      <c r="C428" s="52" t="s">
        <v>861</v>
      </c>
      <c r="D428" s="244"/>
      <c r="E428" s="244"/>
      <c r="F428" s="54" t="str">
        <f t="shared" si="119"/>
        <v>-</v>
      </c>
    </row>
    <row r="429" spans="1:6" ht="22.8" x14ac:dyDescent="0.2">
      <c r="A429" s="55">
        <v>8122</v>
      </c>
      <c r="B429" s="234" t="s">
        <v>862</v>
      </c>
      <c r="C429" s="52" t="s">
        <v>863</v>
      </c>
      <c r="D429" s="244"/>
      <c r="E429" s="244"/>
      <c r="F429" s="54" t="str">
        <f t="shared" si="119"/>
        <v>-</v>
      </c>
    </row>
    <row r="430" spans="1:6" ht="22.8"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12" x14ac:dyDescent="0.2">
      <c r="A434" s="55">
        <v>814</v>
      </c>
      <c r="B434" s="234" t="s">
        <v>872</v>
      </c>
      <c r="C434" s="52" t="s">
        <v>873</v>
      </c>
      <c r="D434" s="244"/>
      <c r="E434" s="244"/>
      <c r="F434" s="54" t="str">
        <f t="shared" si="119"/>
        <v>-</v>
      </c>
    </row>
    <row r="435" spans="1:6" ht="22.8"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12" x14ac:dyDescent="0.2">
      <c r="A437" s="55">
        <v>8154</v>
      </c>
      <c r="B437" s="87" t="s">
        <v>878</v>
      </c>
      <c r="C437" s="52" t="s">
        <v>879</v>
      </c>
      <c r="D437" s="244"/>
      <c r="E437" s="244"/>
      <c r="F437" s="54" t="str">
        <f t="shared" si="119"/>
        <v>-</v>
      </c>
    </row>
    <row r="438" spans="1:6" ht="22.8"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2.8"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2.8" x14ac:dyDescent="0.2">
      <c r="A453" s="55">
        <v>8176</v>
      </c>
      <c r="B453" s="87" t="s">
        <v>910</v>
      </c>
      <c r="C453" s="52" t="s">
        <v>911</v>
      </c>
      <c r="D453" s="244"/>
      <c r="E453" s="244"/>
      <c r="F453" s="54" t="str">
        <f t="shared" si="119"/>
        <v>-</v>
      </c>
    </row>
    <row r="454" spans="1:6" ht="22.8"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12" x14ac:dyDescent="0.2">
      <c r="A456" s="55" t="s">
        <v>916</v>
      </c>
      <c r="B456" s="234" t="s">
        <v>917</v>
      </c>
      <c r="C456" s="52" t="s">
        <v>916</v>
      </c>
      <c r="D456" s="244"/>
      <c r="E456" s="244"/>
      <c r="F456" s="54" t="str">
        <f t="shared" si="119"/>
        <v>-</v>
      </c>
    </row>
    <row r="457" spans="1:6" ht="12"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2.8"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12" x14ac:dyDescent="0.2">
      <c r="A477" s="55">
        <v>832</v>
      </c>
      <c r="B477" s="234" t="s">
        <v>958</v>
      </c>
      <c r="C477" s="52" t="s">
        <v>959</v>
      </c>
      <c r="D477" s="244"/>
      <c r="E477" s="244"/>
      <c r="F477" s="54" t="str">
        <f t="shared" si="119"/>
        <v>-</v>
      </c>
    </row>
    <row r="478" spans="1:6" ht="22.8" x14ac:dyDescent="0.2">
      <c r="A478" s="55">
        <v>833</v>
      </c>
      <c r="B478" s="87" t="s">
        <v>960</v>
      </c>
      <c r="C478" s="52" t="s">
        <v>961</v>
      </c>
      <c r="D478" s="53">
        <f t="shared" ref="D478:E478" si="135">SUM(D479:D480)</f>
        <v>0</v>
      </c>
      <c r="E478" s="53">
        <f t="shared" si="135"/>
        <v>0</v>
      </c>
      <c r="F478" s="54" t="str">
        <f t="shared" si="119"/>
        <v>-</v>
      </c>
    </row>
    <row r="479" spans="1:6" ht="22.8"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2.8"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2.8"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2.8"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2.8"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12"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2.8"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2.8"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12" x14ac:dyDescent="0.2">
      <c r="A529" s="55">
        <v>51</v>
      </c>
      <c r="B529" s="87" t="s">
        <v>1062</v>
      </c>
      <c r="C529" s="52" t="s">
        <v>1063</v>
      </c>
      <c r="D529" s="53">
        <f t="shared" ref="D529:E529" si="149">D530+D535+D538+D542+D543+D550+D555+D563</f>
        <v>0</v>
      </c>
      <c r="E529" s="53">
        <f t="shared" si="149"/>
        <v>0</v>
      </c>
      <c r="F529" s="54" t="str">
        <f t="shared" si="119"/>
        <v>-</v>
      </c>
    </row>
    <row r="530" spans="1:6" ht="22.8"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2.8" x14ac:dyDescent="0.2">
      <c r="A535" s="55">
        <v>512</v>
      </c>
      <c r="B535" s="234" t="s">
        <v>1074</v>
      </c>
      <c r="C535" s="52" t="s">
        <v>1075</v>
      </c>
      <c r="D535" s="53">
        <f t="shared" ref="D535:E535" si="151">SUM(D536:D537)</f>
        <v>0</v>
      </c>
      <c r="E535" s="53">
        <f t="shared" si="151"/>
        <v>0</v>
      </c>
      <c r="F535" s="54" t="str">
        <f t="shared" si="119"/>
        <v>-</v>
      </c>
    </row>
    <row r="536" spans="1:6" ht="12" x14ac:dyDescent="0.2">
      <c r="A536" s="55">
        <v>5121</v>
      </c>
      <c r="B536" s="87" t="s">
        <v>1076</v>
      </c>
      <c r="C536" s="52" t="s">
        <v>1077</v>
      </c>
      <c r="D536" s="244"/>
      <c r="E536" s="244"/>
      <c r="F536" s="54" t="str">
        <f t="shared" si="119"/>
        <v>-</v>
      </c>
    </row>
    <row r="537" spans="1:6" ht="12" x14ac:dyDescent="0.2">
      <c r="A537" s="55">
        <v>5122</v>
      </c>
      <c r="B537" s="87" t="s">
        <v>1078</v>
      </c>
      <c r="C537" s="52" t="s">
        <v>1079</v>
      </c>
      <c r="D537" s="244"/>
      <c r="E537" s="244"/>
      <c r="F537" s="54" t="str">
        <f t="shared" si="119"/>
        <v>-</v>
      </c>
    </row>
    <row r="538" spans="1:6" ht="22.8"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2.8"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12"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2.8"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2.8"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2.8"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2.8" x14ac:dyDescent="0.2">
      <c r="A587" s="55">
        <v>533</v>
      </c>
      <c r="B587" s="87" t="s">
        <v>1170</v>
      </c>
      <c r="C587" s="52" t="s">
        <v>1171</v>
      </c>
      <c r="D587" s="53">
        <f t="shared" ref="D587:E587" si="165">SUM(D588:D589)</f>
        <v>0</v>
      </c>
      <c r="E587" s="53">
        <f t="shared" si="165"/>
        <v>0</v>
      </c>
      <c r="F587" s="54" t="str">
        <f t="shared" si="119"/>
        <v>-</v>
      </c>
    </row>
    <row r="588" spans="1:6" ht="22.8"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2.8"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2.8" x14ac:dyDescent="0.2">
      <c r="A593" s="55">
        <v>54</v>
      </c>
      <c r="B593" s="234" t="s">
        <v>1181</v>
      </c>
      <c r="C593" s="52" t="s">
        <v>1182</v>
      </c>
      <c r="D593" s="53">
        <f t="shared" ref="D593:E593" si="167">D594+D599+D603+D605+D612+D617</f>
        <v>0</v>
      </c>
      <c r="E593" s="53">
        <f t="shared" si="167"/>
        <v>0</v>
      </c>
      <c r="F593" s="54" t="str">
        <f t="shared" si="119"/>
        <v>-</v>
      </c>
    </row>
    <row r="594" spans="1:6" ht="22.8"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2.8"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12" x14ac:dyDescent="0.2">
      <c r="A601" s="55">
        <v>5423</v>
      </c>
      <c r="B601" s="87" t="s">
        <v>1197</v>
      </c>
      <c r="C601" s="52" t="s">
        <v>1198</v>
      </c>
      <c r="D601" s="244"/>
      <c r="E601" s="244"/>
      <c r="F601" s="54" t="str">
        <f t="shared" si="119"/>
        <v>-</v>
      </c>
    </row>
    <row r="602" spans="1:6" ht="22.8" x14ac:dyDescent="0.2">
      <c r="A602" s="55">
        <v>5424</v>
      </c>
      <c r="B602" s="87" t="s">
        <v>1199</v>
      </c>
      <c r="C602" s="52" t="s">
        <v>1200</v>
      </c>
      <c r="D602" s="244"/>
      <c r="E602" s="244"/>
      <c r="F602" s="54" t="str">
        <f t="shared" si="119"/>
        <v>-</v>
      </c>
    </row>
    <row r="603" spans="1:6" ht="22.8"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2.8" x14ac:dyDescent="0.2">
      <c r="A605" s="55">
        <v>544</v>
      </c>
      <c r="B605" s="87" t="s">
        <v>1205</v>
      </c>
      <c r="C605" s="52" t="s">
        <v>1206</v>
      </c>
      <c r="D605" s="53">
        <f t="shared" ref="D605:E605" si="171">SUM(D606:D611)</f>
        <v>0</v>
      </c>
      <c r="E605" s="53">
        <f t="shared" si="171"/>
        <v>0</v>
      </c>
      <c r="F605" s="54" t="str">
        <f t="shared" si="119"/>
        <v>-</v>
      </c>
    </row>
    <row r="606" spans="1:6" ht="22.8" x14ac:dyDescent="0.2">
      <c r="A606" s="55">
        <v>5443</v>
      </c>
      <c r="B606" s="87" t="s">
        <v>1207</v>
      </c>
      <c r="C606" s="52" t="s">
        <v>1208</v>
      </c>
      <c r="D606" s="244"/>
      <c r="E606" s="244"/>
      <c r="F606" s="54" t="str">
        <f t="shared" si="119"/>
        <v>-</v>
      </c>
    </row>
    <row r="607" spans="1:6" ht="22.8" x14ac:dyDescent="0.2">
      <c r="A607" s="55">
        <v>5444</v>
      </c>
      <c r="B607" s="234" t="s">
        <v>1209</v>
      </c>
      <c r="C607" s="52" t="s">
        <v>1210</v>
      </c>
      <c r="D607" s="244"/>
      <c r="E607" s="244"/>
      <c r="F607" s="54" t="str">
        <f t="shared" si="119"/>
        <v>-</v>
      </c>
    </row>
    <row r="608" spans="1:6" ht="22.8"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12" x14ac:dyDescent="0.2">
      <c r="A611" s="55">
        <v>5448</v>
      </c>
      <c r="B611" s="87" t="s">
        <v>1217</v>
      </c>
      <c r="C611" s="52" t="s">
        <v>1218</v>
      </c>
      <c r="D611" s="244"/>
      <c r="E611" s="244"/>
      <c r="F611" s="54" t="str">
        <f t="shared" si="119"/>
        <v>-</v>
      </c>
    </row>
    <row r="612" spans="1:6" ht="22.8" x14ac:dyDescent="0.2">
      <c r="A612" s="55">
        <v>545</v>
      </c>
      <c r="B612" s="87" t="s">
        <v>1219</v>
      </c>
      <c r="C612" s="52" t="s">
        <v>1220</v>
      </c>
      <c r="D612" s="53">
        <f t="shared" ref="D612:E612" si="172">SUM(D613:D616)</f>
        <v>0</v>
      </c>
      <c r="E612" s="53">
        <f t="shared" si="172"/>
        <v>0</v>
      </c>
      <c r="F612" s="54" t="str">
        <f t="shared" si="119"/>
        <v>-</v>
      </c>
    </row>
    <row r="613" spans="1:6" ht="22.8"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12"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2.8" x14ac:dyDescent="0.2">
      <c r="A623" s="55">
        <v>5476</v>
      </c>
      <c r="B623" s="87" t="s">
        <v>1241</v>
      </c>
      <c r="C623" s="52" t="s">
        <v>1242</v>
      </c>
      <c r="D623" s="244"/>
      <c r="E623" s="244"/>
      <c r="F623" s="54" t="str">
        <f t="shared" si="119"/>
        <v>-</v>
      </c>
    </row>
    <row r="624" spans="1:6" ht="22.8"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12"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15753468</v>
      </c>
      <c r="E639" s="53">
        <f t="shared" si="180"/>
        <v>16973810.809999999</v>
      </c>
      <c r="F639" s="54">
        <f t="shared" si="119"/>
        <v>107.74650261136149</v>
      </c>
    </row>
    <row r="640" spans="1:6" ht="12.75" customHeight="1" x14ac:dyDescent="0.2">
      <c r="A640" s="55" t="s">
        <v>606</v>
      </c>
      <c r="B640" s="87" t="s">
        <v>1275</v>
      </c>
      <c r="C640" s="52" t="s">
        <v>1276</v>
      </c>
      <c r="D640" s="53">
        <f t="shared" ref="D640:E640" si="181">D413+D528</f>
        <v>15675483</v>
      </c>
      <c r="E640" s="53">
        <f t="shared" si="181"/>
        <v>16966632.629999999</v>
      </c>
      <c r="F640" s="54">
        <f t="shared" si="119"/>
        <v>108.23674543234169</v>
      </c>
    </row>
    <row r="641" spans="1:6" ht="12.75" customHeight="1" x14ac:dyDescent="0.2">
      <c r="A641" s="55" t="s">
        <v>606</v>
      </c>
      <c r="B641" s="87" t="s">
        <v>1277</v>
      </c>
      <c r="C641" s="52" t="s">
        <v>1278</v>
      </c>
      <c r="D641" s="53">
        <f t="shared" ref="D641:E641" si="182">IF(D639&gt;=D640,D639-D640,0)</f>
        <v>77985</v>
      </c>
      <c r="E641" s="53">
        <f t="shared" si="182"/>
        <v>7178.179999999702</v>
      </c>
      <c r="F641" s="54">
        <f t="shared" si="119"/>
        <v>9.2045649804445748</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2.8" x14ac:dyDescent="0.2">
      <c r="A643" s="62" t="s">
        <v>1281</v>
      </c>
      <c r="B643" s="87" t="s">
        <v>1282</v>
      </c>
      <c r="C643" s="63" t="s">
        <v>1281</v>
      </c>
      <c r="D643" s="53">
        <f t="shared" ref="D643:E643" si="184">IF(D416-D417+D637-D638&gt;=0,D416-D417+D637-D638,0)</f>
        <v>0</v>
      </c>
      <c r="E643" s="53">
        <f t="shared" si="184"/>
        <v>0</v>
      </c>
      <c r="F643" s="54" t="str">
        <f t="shared" si="119"/>
        <v>-</v>
      </c>
    </row>
    <row r="644" spans="1:6" ht="22.8" x14ac:dyDescent="0.2">
      <c r="A644" s="62" t="s">
        <v>1283</v>
      </c>
      <c r="B644" s="87" t="s">
        <v>1284</v>
      </c>
      <c r="C644" s="63" t="s">
        <v>1283</v>
      </c>
      <c r="D644" s="53">
        <f t="shared" ref="D644:E644" si="185">IF(D417-D416+D638-D637&gt;=0,D417-D416+D638-D637,0)</f>
        <v>269831</v>
      </c>
      <c r="E644" s="53">
        <f t="shared" si="185"/>
        <v>191846.68</v>
      </c>
      <c r="F644" s="54">
        <f t="shared" si="119"/>
        <v>71.098828526003317</v>
      </c>
    </row>
    <row r="645" spans="1:6" ht="22.8" x14ac:dyDescent="0.2">
      <c r="A645" s="55" t="s">
        <v>606</v>
      </c>
      <c r="B645" s="87" t="s">
        <v>1285</v>
      </c>
      <c r="C645" s="52" t="s">
        <v>1286</v>
      </c>
      <c r="D645" s="53">
        <f t="shared" ref="D645:E645" si="186">IF(D641+D643-D642-D644&gt;=0,D641+D643-D642-D644,0)</f>
        <v>0</v>
      </c>
      <c r="E645" s="53">
        <f t="shared" si="186"/>
        <v>0</v>
      </c>
      <c r="F645" s="54" t="str">
        <f t="shared" si="119"/>
        <v>-</v>
      </c>
    </row>
    <row r="646" spans="1:6" ht="22.8" x14ac:dyDescent="0.2">
      <c r="A646" s="55" t="s">
        <v>606</v>
      </c>
      <c r="B646" s="87" t="s">
        <v>1287</v>
      </c>
      <c r="C646" s="52" t="s">
        <v>1288</v>
      </c>
      <c r="D646" s="53">
        <f t="shared" ref="D646:E646" si="187">IF(D642+D644-D641-D643&gt;=0,D642+D644-D641-D643,0)</f>
        <v>191846</v>
      </c>
      <c r="E646" s="53">
        <f t="shared" si="187"/>
        <v>184668.50000000029</v>
      </c>
      <c r="F646" s="54">
        <f t="shared" si="119"/>
        <v>96.258717930006512</v>
      </c>
    </row>
    <row r="647" spans="1:6" ht="22.8" x14ac:dyDescent="0.2">
      <c r="A647" s="57" t="s">
        <v>1289</v>
      </c>
      <c r="B647" s="235" t="s">
        <v>1290</v>
      </c>
      <c r="C647" s="58" t="s">
        <v>1289</v>
      </c>
      <c r="D647" s="245">
        <v>1104672</v>
      </c>
      <c r="E647" s="245">
        <v>1286821.92</v>
      </c>
      <c r="F647" s="59">
        <f t="shared" si="119"/>
        <v>116.48905014339097</v>
      </c>
    </row>
    <row r="648" spans="1:6" s="77" customFormat="1" ht="20.100000000000001" customHeight="1" x14ac:dyDescent="0.25">
      <c r="A648" s="352" t="s">
        <v>1291</v>
      </c>
      <c r="B648" s="353"/>
      <c r="C648" s="221"/>
      <c r="D648" s="60"/>
      <c r="E648" s="60"/>
      <c r="F648" s="61"/>
    </row>
    <row r="649" spans="1:6" ht="12.75" customHeight="1" x14ac:dyDescent="0.2">
      <c r="A649" s="55">
        <v>11</v>
      </c>
      <c r="B649" s="87" t="s">
        <v>1292</v>
      </c>
      <c r="C649" s="52" t="s">
        <v>1293</v>
      </c>
      <c r="D649" s="244">
        <v>30195</v>
      </c>
      <c r="E649" s="244">
        <v>22063.39</v>
      </c>
      <c r="F649" s="54">
        <f t="shared" ref="F649:F724" si="188">IF(D649&lt;&gt;0,IF(E649/D649&gt;=100,"&gt;&gt;100",E649/D649*100),"-")</f>
        <v>73.06968041066402</v>
      </c>
    </row>
    <row r="650" spans="1:6" ht="12.75" customHeight="1" x14ac:dyDescent="0.2">
      <c r="A650" s="55" t="s">
        <v>1294</v>
      </c>
      <c r="B650" s="87" t="s">
        <v>1295</v>
      </c>
      <c r="C650" s="52" t="s">
        <v>1294</v>
      </c>
      <c r="D650" s="244">
        <v>16233031</v>
      </c>
      <c r="E650" s="244">
        <v>17799486.510000002</v>
      </c>
      <c r="F650" s="54">
        <f t="shared" si="188"/>
        <v>109.64980298503713</v>
      </c>
    </row>
    <row r="651" spans="1:6" ht="12.75" customHeight="1" x14ac:dyDescent="0.2">
      <c r="A651" s="55" t="s">
        <v>1296</v>
      </c>
      <c r="B651" s="87" t="s">
        <v>1297</v>
      </c>
      <c r="C651" s="52" t="s">
        <v>1296</v>
      </c>
      <c r="D651" s="244">
        <v>16241163</v>
      </c>
      <c r="E651" s="244">
        <v>17787682.289999999</v>
      </c>
      <c r="F651" s="54">
        <f t="shared" si="188"/>
        <v>109.52222011440928</v>
      </c>
    </row>
    <row r="652" spans="1:6" ht="22.8" x14ac:dyDescent="0.2">
      <c r="A652" s="55">
        <v>11</v>
      </c>
      <c r="B652" s="87" t="s">
        <v>1298</v>
      </c>
      <c r="C652" s="52" t="s">
        <v>1299</v>
      </c>
      <c r="D652" s="53">
        <f t="shared" ref="D652:E652" si="189">+D649+D650-D651</f>
        <v>22063</v>
      </c>
      <c r="E652" s="53">
        <f t="shared" si="189"/>
        <v>33867.610000003129</v>
      </c>
      <c r="F652" s="54">
        <f t="shared" si="188"/>
        <v>153.50410189005635</v>
      </c>
    </row>
    <row r="653" spans="1:6" ht="22.8" x14ac:dyDescent="0.2">
      <c r="A653" s="55" t="s">
        <v>606</v>
      </c>
      <c r="B653" s="87" t="s">
        <v>1300</v>
      </c>
      <c r="C653" s="52" t="s">
        <v>1301</v>
      </c>
      <c r="D653" s="264"/>
      <c r="E653" s="264"/>
      <c r="F653" s="54" t="str">
        <f t="shared" si="188"/>
        <v>-</v>
      </c>
    </row>
    <row r="654" spans="1:6" ht="22.8" x14ac:dyDescent="0.2">
      <c r="A654" s="55" t="s">
        <v>606</v>
      </c>
      <c r="B654" s="87" t="s">
        <v>1302</v>
      </c>
      <c r="C654" s="52" t="s">
        <v>1303</v>
      </c>
      <c r="D654" s="264">
        <v>79</v>
      </c>
      <c r="E654" s="264">
        <v>77</v>
      </c>
      <c r="F654" s="54">
        <f t="shared" si="188"/>
        <v>97.468354430379748</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77</v>
      </c>
      <c r="E656" s="264">
        <v>73</v>
      </c>
      <c r="F656" s="54">
        <f t="shared" si="188"/>
        <v>94.805194805194802</v>
      </c>
    </row>
    <row r="657" spans="1:6" ht="22.8"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2.8"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2.8" x14ac:dyDescent="0.2">
      <c r="A674" s="55">
        <v>63426</v>
      </c>
      <c r="B674" s="234" t="s">
        <v>1343</v>
      </c>
      <c r="C674" s="52" t="s">
        <v>1344</v>
      </c>
      <c r="D674" s="244"/>
      <c r="E674" s="244"/>
      <c r="F674" s="54" t="str">
        <f t="shared" si="188"/>
        <v>-</v>
      </c>
    </row>
    <row r="675" spans="1:6" ht="22.8" x14ac:dyDescent="0.2">
      <c r="A675" s="55">
        <v>63612</v>
      </c>
      <c r="B675" s="234" t="s">
        <v>1345</v>
      </c>
      <c r="C675" s="52" t="s">
        <v>1346</v>
      </c>
      <c r="D675" s="244"/>
      <c r="E675" s="244"/>
      <c r="F675" s="54" t="str">
        <f t="shared" si="188"/>
        <v>-</v>
      </c>
    </row>
    <row r="676" spans="1:6" ht="22.8" x14ac:dyDescent="0.2">
      <c r="A676" s="55">
        <v>63613</v>
      </c>
      <c r="B676" s="234" t="s">
        <v>1347</v>
      </c>
      <c r="C676" s="52" t="s">
        <v>1348</v>
      </c>
      <c r="D676" s="244"/>
      <c r="E676" s="244"/>
      <c r="F676" s="54" t="str">
        <f t="shared" si="188"/>
        <v>-</v>
      </c>
    </row>
    <row r="677" spans="1:6" ht="22.8" x14ac:dyDescent="0.2">
      <c r="A677" s="55">
        <v>63622</v>
      </c>
      <c r="B677" s="234" t="s">
        <v>1349</v>
      </c>
      <c r="C677" s="52" t="s">
        <v>1350</v>
      </c>
      <c r="D677" s="244"/>
      <c r="E677" s="244"/>
      <c r="F677" s="54" t="str">
        <f t="shared" si="188"/>
        <v>-</v>
      </c>
    </row>
    <row r="678" spans="1:6" ht="22.8"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2.8" x14ac:dyDescent="0.2">
      <c r="A684" s="55">
        <v>63716</v>
      </c>
      <c r="B684" s="234" t="s">
        <v>1358</v>
      </c>
      <c r="C684" s="56">
        <v>63716</v>
      </c>
      <c r="D684" s="244"/>
      <c r="E684" s="244"/>
      <c r="F684" s="54" t="str">
        <f t="shared" si="188"/>
        <v>-</v>
      </c>
    </row>
    <row r="685" spans="1:6" ht="22.8" x14ac:dyDescent="0.2">
      <c r="A685" s="55">
        <v>63717</v>
      </c>
      <c r="B685" s="234" t="s">
        <v>1359</v>
      </c>
      <c r="C685" s="56">
        <v>63717</v>
      </c>
      <c r="D685" s="244"/>
      <c r="E685" s="244"/>
      <c r="F685" s="54" t="str">
        <f t="shared" si="188"/>
        <v>-</v>
      </c>
    </row>
    <row r="686" spans="1:6" ht="22.8" x14ac:dyDescent="0.2">
      <c r="A686" s="55">
        <v>63721</v>
      </c>
      <c r="B686" s="234" t="s">
        <v>1360</v>
      </c>
      <c r="C686" s="56">
        <v>63721</v>
      </c>
      <c r="D686" s="244"/>
      <c r="E686" s="244"/>
      <c r="F686" s="54" t="str">
        <f t="shared" si="188"/>
        <v>-</v>
      </c>
    </row>
    <row r="687" spans="1:6" ht="22.8"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2.8" x14ac:dyDescent="0.2">
      <c r="A692" s="55">
        <v>63727</v>
      </c>
      <c r="B692" s="234" t="s">
        <v>1366</v>
      </c>
      <c r="C692" s="56">
        <v>63727</v>
      </c>
      <c r="D692" s="244"/>
      <c r="E692" s="244"/>
      <c r="F692" s="54" t="str">
        <f t="shared" si="188"/>
        <v>-</v>
      </c>
    </row>
    <row r="693" spans="1:6" ht="22.8"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2.8" x14ac:dyDescent="0.2">
      <c r="A696" s="55" t="s">
        <v>1372</v>
      </c>
      <c r="B696" s="234" t="s">
        <v>1373</v>
      </c>
      <c r="C696" s="52" t="s">
        <v>1372</v>
      </c>
      <c r="D696" s="244"/>
      <c r="E696" s="244"/>
      <c r="F696" s="54" t="str">
        <f t="shared" si="188"/>
        <v>-</v>
      </c>
    </row>
    <row r="697" spans="1:6" ht="12"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2.8" x14ac:dyDescent="0.2">
      <c r="A700" s="55" t="s">
        <v>1380</v>
      </c>
      <c r="B700" s="234" t="s">
        <v>1381</v>
      </c>
      <c r="C700" s="52" t="s">
        <v>1380</v>
      </c>
      <c r="D700" s="244"/>
      <c r="E700" s="244"/>
      <c r="F700" s="54" t="str">
        <f t="shared" si="188"/>
        <v>-</v>
      </c>
    </row>
    <row r="701" spans="1:6" ht="22.8"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2.8" x14ac:dyDescent="0.2">
      <c r="A708" s="55">
        <v>64376</v>
      </c>
      <c r="B708" s="234" t="s">
        <v>1396</v>
      </c>
      <c r="C708" s="52" t="s">
        <v>1397</v>
      </c>
      <c r="D708" s="244"/>
      <c r="E708" s="244"/>
      <c r="F708" s="54" t="str">
        <f t="shared" si="188"/>
        <v>-</v>
      </c>
    </row>
    <row r="709" spans="1:6" ht="22.8"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2.8" x14ac:dyDescent="0.2">
      <c r="A713" s="55">
        <v>66341</v>
      </c>
      <c r="B713" s="87" t="s">
        <v>1406</v>
      </c>
      <c r="C713" s="56">
        <v>66341</v>
      </c>
      <c r="D713" s="244"/>
      <c r="E713" s="244"/>
      <c r="F713" s="54" t="str">
        <f t="shared" si="188"/>
        <v>-</v>
      </c>
    </row>
    <row r="714" spans="1:6" ht="22.8" x14ac:dyDescent="0.2">
      <c r="A714" s="55">
        <v>66342</v>
      </c>
      <c r="B714" s="87" t="s">
        <v>1407</v>
      </c>
      <c r="C714" s="56">
        <v>66342</v>
      </c>
      <c r="D714" s="244"/>
      <c r="E714" s="244"/>
      <c r="F714" s="54" t="str">
        <f t="shared" si="188"/>
        <v>-</v>
      </c>
    </row>
    <row r="715" spans="1:6" ht="12"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v>345037.26</v>
      </c>
      <c r="F716" s="54" t="str">
        <f t="shared" si="188"/>
        <v>-</v>
      </c>
    </row>
    <row r="717" spans="1:6" ht="12.75" customHeight="1" x14ac:dyDescent="0.2">
      <c r="A717" s="55">
        <v>31215</v>
      </c>
      <c r="B717" s="87" t="s">
        <v>1411</v>
      </c>
      <c r="C717" s="52" t="s">
        <v>1412</v>
      </c>
      <c r="D717" s="244">
        <v>65306</v>
      </c>
      <c r="E717" s="244">
        <v>88865.919999999998</v>
      </c>
      <c r="F717" s="54">
        <f t="shared" si="188"/>
        <v>136.07619514286588</v>
      </c>
    </row>
    <row r="718" spans="1:6" ht="12.75" customHeight="1" x14ac:dyDescent="0.2">
      <c r="A718" s="55">
        <v>32121</v>
      </c>
      <c r="B718" s="87" t="s">
        <v>1413</v>
      </c>
      <c r="C718" s="52" t="s">
        <v>1414</v>
      </c>
      <c r="D718" s="244">
        <v>476638</v>
      </c>
      <c r="E718" s="244">
        <v>516380.28</v>
      </c>
      <c r="F718" s="54">
        <f t="shared" si="188"/>
        <v>108.33804270746353</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14055</v>
      </c>
      <c r="E720" s="244">
        <v>6120</v>
      </c>
      <c r="F720" s="54">
        <f t="shared" si="188"/>
        <v>43.543223052294557</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2246</v>
      </c>
      <c r="E722" s="244"/>
      <c r="F722" s="54">
        <f t="shared" si="188"/>
        <v>0</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v>1243</v>
      </c>
      <c r="E726" s="244">
        <v>1242.9000000000001</v>
      </c>
      <c r="F726" s="54">
        <f t="shared" si="190"/>
        <v>99.991954947707157</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12" x14ac:dyDescent="0.2">
      <c r="A741" s="55">
        <v>34224</v>
      </c>
      <c r="B741" s="87" t="s">
        <v>1459</v>
      </c>
      <c r="C741" s="52" t="s">
        <v>1460</v>
      </c>
      <c r="D741" s="244"/>
      <c r="E741" s="244"/>
      <c r="F741" s="54" t="str">
        <f t="shared" si="190"/>
        <v>-</v>
      </c>
    </row>
    <row r="742" spans="1:6" ht="12" x14ac:dyDescent="0.2">
      <c r="A742" s="55">
        <v>34233</v>
      </c>
      <c r="B742" s="87" t="s">
        <v>1461</v>
      </c>
      <c r="C742" s="52" t="s">
        <v>1462</v>
      </c>
      <c r="D742" s="244"/>
      <c r="E742" s="244"/>
      <c r="F742" s="54" t="str">
        <f t="shared" si="190"/>
        <v>-</v>
      </c>
    </row>
    <row r="743" spans="1:6" ht="22.8" x14ac:dyDescent="0.2">
      <c r="A743" s="55">
        <v>34234</v>
      </c>
      <c r="B743" s="234" t="s">
        <v>1463</v>
      </c>
      <c r="C743" s="52" t="s">
        <v>1464</v>
      </c>
      <c r="D743" s="244"/>
      <c r="E743" s="244"/>
      <c r="F743" s="54" t="str">
        <f t="shared" si="190"/>
        <v>-</v>
      </c>
    </row>
    <row r="744" spans="1:6" ht="22.8"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2.8"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2.8" x14ac:dyDescent="0.2">
      <c r="A756" s="55">
        <v>34286</v>
      </c>
      <c r="B756" s="234" t="s">
        <v>1489</v>
      </c>
      <c r="C756" s="52" t="s">
        <v>1490</v>
      </c>
      <c r="D756" s="244"/>
      <c r="E756" s="244"/>
      <c r="F756" s="54" t="str">
        <f t="shared" si="190"/>
        <v>-</v>
      </c>
    </row>
    <row r="757" spans="1:6" ht="22.8"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2.8"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12" x14ac:dyDescent="0.2">
      <c r="A773" s="55">
        <v>36328</v>
      </c>
      <c r="B773" s="87" t="s">
        <v>1523</v>
      </c>
      <c r="C773" s="52" t="s">
        <v>1524</v>
      </c>
      <c r="D773" s="244"/>
      <c r="E773" s="244"/>
      <c r="F773" s="54" t="str">
        <f t="shared" si="190"/>
        <v>-</v>
      </c>
    </row>
    <row r="774" spans="1:6" ht="22.8"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2.8" x14ac:dyDescent="0.2">
      <c r="A779" s="55" t="s">
        <v>1535</v>
      </c>
      <c r="B779" s="234" t="s">
        <v>1536</v>
      </c>
      <c r="C779" s="56" t="s">
        <v>1535</v>
      </c>
      <c r="D779" s="244"/>
      <c r="E779" s="244"/>
      <c r="F779" s="54" t="str">
        <f t="shared" si="190"/>
        <v>-</v>
      </c>
    </row>
    <row r="780" spans="1:6" ht="22.8"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12"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2.8" x14ac:dyDescent="0.2">
      <c r="A785" s="55" t="s">
        <v>1547</v>
      </c>
      <c r="B785" s="234" t="s">
        <v>1548</v>
      </c>
      <c r="C785" s="56" t="s">
        <v>1547</v>
      </c>
      <c r="D785" s="244"/>
      <c r="E785" s="244"/>
      <c r="F785" s="54" t="str">
        <f t="shared" si="190"/>
        <v>-</v>
      </c>
    </row>
    <row r="786" spans="1:6" ht="22.8" x14ac:dyDescent="0.2">
      <c r="A786" s="55" t="s">
        <v>1549</v>
      </c>
      <c r="B786" s="234" t="s">
        <v>1550</v>
      </c>
      <c r="C786" s="56" t="s">
        <v>1549</v>
      </c>
      <c r="D786" s="244"/>
      <c r="E786" s="244"/>
      <c r="F786" s="54" t="str">
        <f t="shared" si="190"/>
        <v>-</v>
      </c>
    </row>
    <row r="787" spans="1:6" ht="22.8" x14ac:dyDescent="0.2">
      <c r="A787" s="55" t="s">
        <v>1551</v>
      </c>
      <c r="B787" s="234" t="s">
        <v>1552</v>
      </c>
      <c r="C787" s="56" t="s">
        <v>1551</v>
      </c>
      <c r="D787" s="244"/>
      <c r="E787" s="244"/>
      <c r="F787" s="54" t="str">
        <f t="shared" si="190"/>
        <v>-</v>
      </c>
    </row>
    <row r="788" spans="1:6" ht="22.8" x14ac:dyDescent="0.2">
      <c r="A788" s="55" t="s">
        <v>1553</v>
      </c>
      <c r="B788" s="234" t="s">
        <v>1554</v>
      </c>
      <c r="C788" s="56" t="s">
        <v>1553</v>
      </c>
      <c r="D788" s="244"/>
      <c r="E788" s="244"/>
      <c r="F788" s="54" t="str">
        <f t="shared" si="190"/>
        <v>-</v>
      </c>
    </row>
    <row r="789" spans="1:6" ht="22.8" x14ac:dyDescent="0.2">
      <c r="A789" s="55" t="s">
        <v>1555</v>
      </c>
      <c r="B789" s="234" t="s">
        <v>1556</v>
      </c>
      <c r="C789" s="56" t="s">
        <v>1555</v>
      </c>
      <c r="D789" s="244"/>
      <c r="E789" s="244"/>
      <c r="F789" s="54" t="str">
        <f t="shared" si="190"/>
        <v>-</v>
      </c>
    </row>
    <row r="790" spans="1:6" ht="22.8" x14ac:dyDescent="0.2">
      <c r="A790" s="55" t="s">
        <v>1557</v>
      </c>
      <c r="B790" s="87" t="s">
        <v>1558</v>
      </c>
      <c r="C790" s="52" t="s">
        <v>1557</v>
      </c>
      <c r="D790" s="244"/>
      <c r="E790" s="244"/>
      <c r="F790" s="54" t="str">
        <f t="shared" si="190"/>
        <v>-</v>
      </c>
    </row>
    <row r="791" spans="1:6" ht="22.8" x14ac:dyDescent="0.2">
      <c r="A791" s="55" t="s">
        <v>1559</v>
      </c>
      <c r="B791" s="87" t="s">
        <v>1560</v>
      </c>
      <c r="C791" s="52" t="s">
        <v>1559</v>
      </c>
      <c r="D791" s="244"/>
      <c r="E791" s="244"/>
      <c r="F791" s="54" t="str">
        <f t="shared" si="190"/>
        <v>-</v>
      </c>
    </row>
    <row r="792" spans="1:6" ht="22.8" x14ac:dyDescent="0.2">
      <c r="A792" s="55" t="s">
        <v>1561</v>
      </c>
      <c r="B792" s="87" t="s">
        <v>1562</v>
      </c>
      <c r="C792" s="52" t="s">
        <v>1561</v>
      </c>
      <c r="D792" s="244"/>
      <c r="E792" s="244"/>
      <c r="F792" s="54" t="str">
        <f t="shared" si="190"/>
        <v>-</v>
      </c>
    </row>
    <row r="793" spans="1:6" ht="22.8"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2.8" x14ac:dyDescent="0.2">
      <c r="A797" s="55" t="s">
        <v>1571</v>
      </c>
      <c r="B797" s="87" t="s">
        <v>1572</v>
      </c>
      <c r="C797" s="52" t="s">
        <v>1571</v>
      </c>
      <c r="D797" s="244"/>
      <c r="E797" s="244"/>
      <c r="F797" s="54" t="str">
        <f t="shared" si="190"/>
        <v>-</v>
      </c>
    </row>
    <row r="798" spans="1:6" ht="22.8" x14ac:dyDescent="0.2">
      <c r="A798" s="55" t="s">
        <v>1573</v>
      </c>
      <c r="B798" s="87" t="s">
        <v>1574</v>
      </c>
      <c r="C798" s="52" t="s">
        <v>1573</v>
      </c>
      <c r="D798" s="244"/>
      <c r="E798" s="244"/>
      <c r="F798" s="54" t="str">
        <f t="shared" si="190"/>
        <v>-</v>
      </c>
    </row>
    <row r="799" spans="1:6" ht="22.8" x14ac:dyDescent="0.2">
      <c r="A799" s="55" t="s">
        <v>1575</v>
      </c>
      <c r="B799" s="87" t="s">
        <v>1576</v>
      </c>
      <c r="C799" s="52" t="s">
        <v>1575</v>
      </c>
      <c r="D799" s="244"/>
      <c r="E799" s="244"/>
      <c r="F799" s="54" t="str">
        <f t="shared" si="190"/>
        <v>-</v>
      </c>
    </row>
    <row r="800" spans="1:6" ht="22.8" x14ac:dyDescent="0.2">
      <c r="A800" s="55" t="s">
        <v>1577</v>
      </c>
      <c r="B800" s="87" t="s">
        <v>1578</v>
      </c>
      <c r="C800" s="52" t="s">
        <v>1577</v>
      </c>
      <c r="D800" s="244"/>
      <c r="E800" s="244"/>
      <c r="F800" s="54" t="str">
        <f t="shared" si="190"/>
        <v>-</v>
      </c>
    </row>
    <row r="801" spans="1:6" ht="22.8" x14ac:dyDescent="0.2">
      <c r="A801" s="55" t="s">
        <v>1579</v>
      </c>
      <c r="B801" s="87" t="s">
        <v>1580</v>
      </c>
      <c r="C801" s="52" t="s">
        <v>1579</v>
      </c>
      <c r="D801" s="244"/>
      <c r="E801" s="244"/>
      <c r="F801" s="54" t="str">
        <f t="shared" si="190"/>
        <v>-</v>
      </c>
    </row>
    <row r="802" spans="1:6" ht="22.8" x14ac:dyDescent="0.2">
      <c r="A802" s="55" t="s">
        <v>1581</v>
      </c>
      <c r="B802" s="87" t="s">
        <v>1582</v>
      </c>
      <c r="C802" s="52" t="s">
        <v>1581</v>
      </c>
      <c r="D802" s="244"/>
      <c r="E802" s="244"/>
      <c r="F802" s="54" t="str">
        <f t="shared" si="190"/>
        <v>-</v>
      </c>
    </row>
    <row r="803" spans="1:6" ht="12"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2.8" x14ac:dyDescent="0.2">
      <c r="A806" s="55" t="s">
        <v>1589</v>
      </c>
      <c r="B806" s="87" t="s">
        <v>1590</v>
      </c>
      <c r="C806" s="52" t="s">
        <v>1589</v>
      </c>
      <c r="D806" s="244"/>
      <c r="E806" s="244"/>
      <c r="F806" s="54" t="str">
        <f t="shared" si="190"/>
        <v>-</v>
      </c>
    </row>
    <row r="807" spans="1:6" ht="22.8"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2.8"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2.8" x14ac:dyDescent="0.2">
      <c r="A843" s="55" t="s">
        <v>1662</v>
      </c>
      <c r="B843" s="87" t="s">
        <v>1663</v>
      </c>
      <c r="C843" s="56" t="s">
        <v>1662</v>
      </c>
      <c r="D843" s="244"/>
      <c r="E843" s="244"/>
      <c r="F843" s="54" t="str">
        <f t="shared" si="190"/>
        <v>-</v>
      </c>
    </row>
    <row r="844" spans="1:6" ht="22.8"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2.8"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12" x14ac:dyDescent="0.2">
      <c r="A848" s="55">
        <v>81332</v>
      </c>
      <c r="B848" s="87" t="s">
        <v>1672</v>
      </c>
      <c r="C848" s="52" t="s">
        <v>1673</v>
      </c>
      <c r="D848" s="244"/>
      <c r="E848" s="244"/>
      <c r="F848" s="54" t="str">
        <f t="shared" si="190"/>
        <v>-</v>
      </c>
    </row>
    <row r="849" spans="1:6" ht="22.8"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2.8" x14ac:dyDescent="0.2">
      <c r="A852" s="55">
        <v>81532</v>
      </c>
      <c r="B852" s="234" t="s">
        <v>1680</v>
      </c>
      <c r="C852" s="52" t="s">
        <v>1681</v>
      </c>
      <c r="D852" s="244"/>
      <c r="E852" s="244"/>
      <c r="F852" s="54" t="str">
        <f t="shared" si="190"/>
        <v>-</v>
      </c>
    </row>
    <row r="853" spans="1:6" ht="22.8" x14ac:dyDescent="0.2">
      <c r="A853" s="55">
        <v>81542</v>
      </c>
      <c r="B853" s="234" t="s">
        <v>1682</v>
      </c>
      <c r="C853" s="52" t="s">
        <v>1683</v>
      </c>
      <c r="D853" s="244"/>
      <c r="E853" s="244"/>
      <c r="F853" s="54" t="str">
        <f t="shared" si="190"/>
        <v>-</v>
      </c>
    </row>
    <row r="854" spans="1:6" ht="22.8" x14ac:dyDescent="0.2">
      <c r="A854" s="55">
        <v>81552</v>
      </c>
      <c r="B854" s="87" t="s">
        <v>1684</v>
      </c>
      <c r="C854" s="52" t="s">
        <v>1685</v>
      </c>
      <c r="D854" s="244"/>
      <c r="E854" s="244"/>
      <c r="F854" s="54" t="str">
        <f t="shared" si="190"/>
        <v>-</v>
      </c>
    </row>
    <row r="855" spans="1:6" ht="22.8" x14ac:dyDescent="0.2">
      <c r="A855" s="55">
        <v>81631</v>
      </c>
      <c r="B855" s="234" t="s">
        <v>1686</v>
      </c>
      <c r="C855" s="52" t="s">
        <v>1687</v>
      </c>
      <c r="D855" s="244"/>
      <c r="E855" s="244"/>
      <c r="F855" s="54" t="str">
        <f t="shared" si="190"/>
        <v>-</v>
      </c>
    </row>
    <row r="856" spans="1:6" ht="22.8"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2.8" x14ac:dyDescent="0.2">
      <c r="A869" s="55">
        <v>81761</v>
      </c>
      <c r="B869" s="234" t="s">
        <v>1714</v>
      </c>
      <c r="C869" s="52" t="s">
        <v>1715</v>
      </c>
      <c r="D869" s="244"/>
      <c r="E869" s="244"/>
      <c r="F869" s="54" t="str">
        <f t="shared" si="190"/>
        <v>-</v>
      </c>
    </row>
    <row r="870" spans="1:6" ht="22.8" x14ac:dyDescent="0.2">
      <c r="A870" s="55">
        <v>81762</v>
      </c>
      <c r="B870" s="234" t="s">
        <v>1716</v>
      </c>
      <c r="C870" s="52" t="s">
        <v>1717</v>
      </c>
      <c r="D870" s="244"/>
      <c r="E870" s="244"/>
      <c r="F870" s="54" t="str">
        <f t="shared" si="190"/>
        <v>-</v>
      </c>
    </row>
    <row r="871" spans="1:6" ht="22.8" x14ac:dyDescent="0.2">
      <c r="A871" s="55">
        <v>81771</v>
      </c>
      <c r="B871" s="87" t="s">
        <v>1718</v>
      </c>
      <c r="C871" s="52" t="s">
        <v>1719</v>
      </c>
      <c r="D871" s="244"/>
      <c r="E871" s="244"/>
      <c r="F871" s="54" t="str">
        <f t="shared" si="190"/>
        <v>-</v>
      </c>
    </row>
    <row r="872" spans="1:6" ht="22.8"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12" x14ac:dyDescent="0.2">
      <c r="A882" s="55">
        <v>84242</v>
      </c>
      <c r="B882" s="87" t="s">
        <v>1740</v>
      </c>
      <c r="C882" s="52" t="s">
        <v>1741</v>
      </c>
      <c r="D882" s="244"/>
      <c r="E882" s="244"/>
      <c r="F882" s="54" t="str">
        <f t="shared" si="190"/>
        <v>-</v>
      </c>
    </row>
    <row r="883" spans="1:6" ht="12"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12" x14ac:dyDescent="0.2">
      <c r="A885" s="55">
        <v>84431</v>
      </c>
      <c r="B885" s="87" t="s">
        <v>1746</v>
      </c>
      <c r="C885" s="52" t="s">
        <v>1747</v>
      </c>
      <c r="D885" s="244"/>
      <c r="E885" s="244"/>
      <c r="F885" s="54" t="str">
        <f t="shared" si="190"/>
        <v>-</v>
      </c>
    </row>
    <row r="886" spans="1:6" ht="12" x14ac:dyDescent="0.2">
      <c r="A886" s="55">
        <v>84432</v>
      </c>
      <c r="B886" s="87" t="s">
        <v>1748</v>
      </c>
      <c r="C886" s="52" t="s">
        <v>1749</v>
      </c>
      <c r="D886" s="244"/>
      <c r="E886" s="244"/>
      <c r="F886" s="54" t="str">
        <f t="shared" si="190"/>
        <v>-</v>
      </c>
    </row>
    <row r="887" spans="1:6" ht="12" x14ac:dyDescent="0.2">
      <c r="A887" s="55" t="s">
        <v>1750</v>
      </c>
      <c r="B887" s="87" t="s">
        <v>1751</v>
      </c>
      <c r="C887" s="52" t="s">
        <v>1750</v>
      </c>
      <c r="D887" s="244"/>
      <c r="E887" s="244"/>
      <c r="F887" s="54" t="str">
        <f t="shared" si="190"/>
        <v>-</v>
      </c>
    </row>
    <row r="888" spans="1:6" ht="22.8" x14ac:dyDescent="0.2">
      <c r="A888" s="55">
        <v>84442</v>
      </c>
      <c r="B888" s="87" t="s">
        <v>1752</v>
      </c>
      <c r="C888" s="52" t="s">
        <v>1753</v>
      </c>
      <c r="D888" s="244"/>
      <c r="E888" s="244"/>
      <c r="F888" s="54" t="str">
        <f t="shared" si="190"/>
        <v>-</v>
      </c>
    </row>
    <row r="889" spans="1:6" ht="22.8" x14ac:dyDescent="0.2">
      <c r="A889" s="55">
        <v>84452</v>
      </c>
      <c r="B889" s="234" t="s">
        <v>1754</v>
      </c>
      <c r="C889" s="52" t="s">
        <v>1755</v>
      </c>
      <c r="D889" s="244"/>
      <c r="E889" s="244"/>
      <c r="F889" s="54" t="str">
        <f t="shared" si="190"/>
        <v>-</v>
      </c>
    </row>
    <row r="890" spans="1:6" ht="22.8"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2.8"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2.8" x14ac:dyDescent="0.2">
      <c r="A910" s="55">
        <v>84761</v>
      </c>
      <c r="B910" s="234" t="s">
        <v>1796</v>
      </c>
      <c r="C910" s="52" t="s">
        <v>1797</v>
      </c>
      <c r="D910" s="244"/>
      <c r="E910" s="244"/>
      <c r="F910" s="54" t="str">
        <f t="shared" si="190"/>
        <v>-</v>
      </c>
    </row>
    <row r="911" spans="1:6" ht="22.8" x14ac:dyDescent="0.2">
      <c r="A911" s="55">
        <v>84762</v>
      </c>
      <c r="B911" s="234" t="s">
        <v>1798</v>
      </c>
      <c r="C911" s="52" t="s">
        <v>1799</v>
      </c>
      <c r="D911" s="244"/>
      <c r="E911" s="244"/>
      <c r="F911" s="54" t="str">
        <f t="shared" si="190"/>
        <v>-</v>
      </c>
    </row>
    <row r="912" spans="1:6" ht="22.8" x14ac:dyDescent="0.2">
      <c r="A912" s="55" t="s">
        <v>1800</v>
      </c>
      <c r="B912" s="87" t="s">
        <v>1801</v>
      </c>
      <c r="C912" s="52" t="s">
        <v>1800</v>
      </c>
      <c r="D912" s="244"/>
      <c r="E912" s="244"/>
      <c r="F912" s="54" t="str">
        <f t="shared" si="190"/>
        <v>-</v>
      </c>
    </row>
    <row r="913" spans="1:6" ht="22.8"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2.8"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12"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12" x14ac:dyDescent="0.2">
      <c r="A921" s="55">
        <v>51532</v>
      </c>
      <c r="B921" s="87" t="s">
        <v>1818</v>
      </c>
      <c r="C921" s="52" t="s">
        <v>1819</v>
      </c>
      <c r="D921" s="244"/>
      <c r="E921" s="244"/>
      <c r="F921" s="54" t="str">
        <f t="shared" si="190"/>
        <v>-</v>
      </c>
    </row>
    <row r="922" spans="1:6" ht="22.8" x14ac:dyDescent="0.2">
      <c r="A922" s="55">
        <v>51542</v>
      </c>
      <c r="B922" s="87" t="s">
        <v>1820</v>
      </c>
      <c r="C922" s="52" t="s">
        <v>1821</v>
      </c>
      <c r="D922" s="244"/>
      <c r="E922" s="244"/>
      <c r="F922" s="54" t="str">
        <f t="shared" si="190"/>
        <v>-</v>
      </c>
    </row>
    <row r="923" spans="1:6" ht="22.8" x14ac:dyDescent="0.2">
      <c r="A923" s="55">
        <v>51552</v>
      </c>
      <c r="B923" s="234" t="s">
        <v>1822</v>
      </c>
      <c r="C923" s="52" t="s">
        <v>1823</v>
      </c>
      <c r="D923" s="244"/>
      <c r="E923" s="244"/>
      <c r="F923" s="54" t="str">
        <f t="shared" si="190"/>
        <v>-</v>
      </c>
    </row>
    <row r="924" spans="1:6" ht="12" x14ac:dyDescent="0.2">
      <c r="A924" s="55">
        <v>51631</v>
      </c>
      <c r="B924" s="87" t="s">
        <v>1824</v>
      </c>
      <c r="C924" s="52" t="s">
        <v>1825</v>
      </c>
      <c r="D924" s="244"/>
      <c r="E924" s="244"/>
      <c r="F924" s="54" t="str">
        <f t="shared" si="190"/>
        <v>-</v>
      </c>
    </row>
    <row r="925" spans="1:6" ht="12"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2.8" x14ac:dyDescent="0.2">
      <c r="A938" s="55">
        <v>51761</v>
      </c>
      <c r="B938" s="87" t="s">
        <v>1852</v>
      </c>
      <c r="C938" s="52" t="s">
        <v>1853</v>
      </c>
      <c r="D938" s="244"/>
      <c r="E938" s="244"/>
      <c r="F938" s="54" t="str">
        <f t="shared" si="190"/>
        <v>-</v>
      </c>
    </row>
    <row r="939" spans="1:6" ht="22.8" x14ac:dyDescent="0.2">
      <c r="A939" s="55">
        <v>51762</v>
      </c>
      <c r="B939" s="87" t="s">
        <v>1854</v>
      </c>
      <c r="C939" s="52" t="s">
        <v>1855</v>
      </c>
      <c r="D939" s="244"/>
      <c r="E939" s="244"/>
      <c r="F939" s="54" t="str">
        <f t="shared" si="190"/>
        <v>-</v>
      </c>
    </row>
    <row r="940" spans="1:6" ht="22.8" x14ac:dyDescent="0.2">
      <c r="A940" s="55">
        <v>51771</v>
      </c>
      <c r="B940" s="87" t="s">
        <v>1856</v>
      </c>
      <c r="C940" s="52" t="s">
        <v>1857</v>
      </c>
      <c r="D940" s="244"/>
      <c r="E940" s="244"/>
      <c r="F940" s="54" t="str">
        <f t="shared" si="190"/>
        <v>-</v>
      </c>
    </row>
    <row r="941" spans="1:6" ht="22.8" x14ac:dyDescent="0.2">
      <c r="A941" s="55">
        <v>51772</v>
      </c>
      <c r="B941" s="87" t="s">
        <v>1858</v>
      </c>
      <c r="C941" s="52" t="s">
        <v>1859</v>
      </c>
      <c r="D941" s="244"/>
      <c r="E941" s="244"/>
      <c r="F941" s="54" t="str">
        <f t="shared" si="190"/>
        <v>-</v>
      </c>
    </row>
    <row r="942" spans="1:6" ht="12" x14ac:dyDescent="0.2">
      <c r="A942" s="55">
        <v>54132</v>
      </c>
      <c r="B942" s="87" t="s">
        <v>1860</v>
      </c>
      <c r="C942" s="52" t="s">
        <v>1861</v>
      </c>
      <c r="D942" s="244"/>
      <c r="E942" s="244"/>
      <c r="F942" s="54" t="str">
        <f t="shared" si="190"/>
        <v>-</v>
      </c>
    </row>
    <row r="943" spans="1:6" ht="12"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12" x14ac:dyDescent="0.2">
      <c r="A945" s="55">
        <v>54162</v>
      </c>
      <c r="B945" s="87" t="s">
        <v>1866</v>
      </c>
      <c r="C945" s="52" t="s">
        <v>1867</v>
      </c>
      <c r="D945" s="244"/>
      <c r="E945" s="244"/>
      <c r="F945" s="54" t="str">
        <f t="shared" si="190"/>
        <v>-</v>
      </c>
    </row>
    <row r="946" spans="1:6" ht="22.8" x14ac:dyDescent="0.2">
      <c r="A946" s="55">
        <v>54221</v>
      </c>
      <c r="B946" s="234" t="s">
        <v>1868</v>
      </c>
      <c r="C946" s="52" t="s">
        <v>1869</v>
      </c>
      <c r="D946" s="244"/>
      <c r="E946" s="244"/>
      <c r="F946" s="54" t="str">
        <f t="shared" si="190"/>
        <v>-</v>
      </c>
    </row>
    <row r="947" spans="1:6" ht="22.8" x14ac:dyDescent="0.2">
      <c r="A947" s="55">
        <v>54222</v>
      </c>
      <c r="B947" s="234" t="s">
        <v>1870</v>
      </c>
      <c r="C947" s="52" t="s">
        <v>1871</v>
      </c>
      <c r="D947" s="244"/>
      <c r="E947" s="244"/>
      <c r="F947" s="54" t="str">
        <f t="shared" si="190"/>
        <v>-</v>
      </c>
    </row>
    <row r="948" spans="1:6" ht="12" x14ac:dyDescent="0.2">
      <c r="A948" s="55" t="s">
        <v>1872</v>
      </c>
      <c r="B948" s="87" t="s">
        <v>1873</v>
      </c>
      <c r="C948" s="52" t="s">
        <v>1872</v>
      </c>
      <c r="D948" s="244"/>
      <c r="E948" s="244"/>
      <c r="F948" s="54" t="str">
        <f t="shared" si="190"/>
        <v>-</v>
      </c>
    </row>
    <row r="949" spans="1:6" ht="22.8" x14ac:dyDescent="0.2">
      <c r="A949" s="55">
        <v>54232</v>
      </c>
      <c r="B949" s="234" t="s">
        <v>1874</v>
      </c>
      <c r="C949" s="52" t="s">
        <v>1875</v>
      </c>
      <c r="D949" s="244"/>
      <c r="E949" s="244"/>
      <c r="F949" s="54" t="str">
        <f t="shared" si="190"/>
        <v>-</v>
      </c>
    </row>
    <row r="950" spans="1:6" ht="22.8" x14ac:dyDescent="0.2">
      <c r="A950" s="55">
        <v>54242</v>
      </c>
      <c r="B950" s="87" t="s">
        <v>1876</v>
      </c>
      <c r="C950" s="52" t="s">
        <v>1877</v>
      </c>
      <c r="D950" s="244"/>
      <c r="E950" s="244"/>
      <c r="F950" s="54" t="str">
        <f t="shared" si="190"/>
        <v>-</v>
      </c>
    </row>
    <row r="951" spans="1:6" ht="22.8" x14ac:dyDescent="0.2">
      <c r="A951" s="55" t="s">
        <v>1878</v>
      </c>
      <c r="B951" s="87" t="s">
        <v>1879</v>
      </c>
      <c r="C951" s="52" t="s">
        <v>1878</v>
      </c>
      <c r="D951" s="244"/>
      <c r="E951" s="244"/>
      <c r="F951" s="54" t="str">
        <f t="shared" si="190"/>
        <v>-</v>
      </c>
    </row>
    <row r="952" spans="1:6" ht="22.8" x14ac:dyDescent="0.2">
      <c r="A952" s="55">
        <v>54312</v>
      </c>
      <c r="B952" s="234" t="s">
        <v>1880</v>
      </c>
      <c r="C952" s="52" t="s">
        <v>1881</v>
      </c>
      <c r="D952" s="244"/>
      <c r="E952" s="244"/>
      <c r="F952" s="54" t="str">
        <f t="shared" si="190"/>
        <v>-</v>
      </c>
    </row>
    <row r="953" spans="1:6" ht="22.8" x14ac:dyDescent="0.2">
      <c r="A953" s="55">
        <v>54431</v>
      </c>
      <c r="B953" s="87" t="s">
        <v>1882</v>
      </c>
      <c r="C953" s="52" t="s">
        <v>1883</v>
      </c>
      <c r="D953" s="244"/>
      <c r="E953" s="244"/>
      <c r="F953" s="54" t="str">
        <f t="shared" si="190"/>
        <v>-</v>
      </c>
    </row>
    <row r="954" spans="1:6" ht="22.8" x14ac:dyDescent="0.2">
      <c r="A954" s="55">
        <v>54432</v>
      </c>
      <c r="B954" s="87" t="s">
        <v>1884</v>
      </c>
      <c r="C954" s="52" t="s">
        <v>1885</v>
      </c>
      <c r="D954" s="244"/>
      <c r="E954" s="244"/>
      <c r="F954" s="54" t="str">
        <f t="shared" si="190"/>
        <v>-</v>
      </c>
    </row>
    <row r="955" spans="1:6" ht="22.8" x14ac:dyDescent="0.2">
      <c r="A955" s="55" t="s">
        <v>1886</v>
      </c>
      <c r="B955" s="87" t="s">
        <v>1887</v>
      </c>
      <c r="C955" s="52" t="s">
        <v>1886</v>
      </c>
      <c r="D955" s="244"/>
      <c r="E955" s="244"/>
      <c r="F955" s="54" t="str">
        <f t="shared" si="190"/>
        <v>-</v>
      </c>
    </row>
    <row r="956" spans="1:6" ht="22.8" x14ac:dyDescent="0.2">
      <c r="A956" s="55">
        <v>54442</v>
      </c>
      <c r="B956" s="87" t="s">
        <v>1888</v>
      </c>
      <c r="C956" s="52" t="s">
        <v>1889</v>
      </c>
      <c r="D956" s="244"/>
      <c r="E956" s="244"/>
      <c r="F956" s="54" t="str">
        <f t="shared" si="190"/>
        <v>-</v>
      </c>
    </row>
    <row r="957" spans="1:6" ht="22.8" x14ac:dyDescent="0.2">
      <c r="A957" s="55">
        <v>54452</v>
      </c>
      <c r="B957" s="87" t="s">
        <v>1890</v>
      </c>
      <c r="C957" s="52" t="s">
        <v>1891</v>
      </c>
      <c r="D957" s="244"/>
      <c r="E957" s="244"/>
      <c r="F957" s="54" t="str">
        <f t="shared" si="190"/>
        <v>-</v>
      </c>
    </row>
    <row r="958" spans="1:6" ht="22.8" x14ac:dyDescent="0.2">
      <c r="A958" s="55" t="s">
        <v>1892</v>
      </c>
      <c r="B958" s="87" t="s">
        <v>1893</v>
      </c>
      <c r="C958" s="52" t="s">
        <v>1892</v>
      </c>
      <c r="D958" s="244"/>
      <c r="E958" s="244"/>
      <c r="F958" s="54" t="str">
        <f t="shared" si="190"/>
        <v>-</v>
      </c>
    </row>
    <row r="959" spans="1:6" ht="12" x14ac:dyDescent="0.2">
      <c r="A959" s="55">
        <v>54461</v>
      </c>
      <c r="B959" s="87" t="s">
        <v>1894</v>
      </c>
      <c r="C959" s="52" t="s">
        <v>1895</v>
      </c>
      <c r="D959" s="244"/>
      <c r="E959" s="244"/>
      <c r="F959" s="54" t="str">
        <f t="shared" si="190"/>
        <v>-</v>
      </c>
    </row>
    <row r="960" spans="1:6" ht="12"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2.8" x14ac:dyDescent="0.2">
      <c r="A962" s="55">
        <v>54472</v>
      </c>
      <c r="B962" s="234" t="s">
        <v>1900</v>
      </c>
      <c r="C962" s="52" t="s">
        <v>1901</v>
      </c>
      <c r="D962" s="244"/>
      <c r="E962" s="244"/>
      <c r="F962" s="54" t="str">
        <f t="shared" si="190"/>
        <v>-</v>
      </c>
    </row>
    <row r="963" spans="1:6" ht="22.8" x14ac:dyDescent="0.2">
      <c r="A963" s="55">
        <v>54482</v>
      </c>
      <c r="B963" s="234" t="s">
        <v>1902</v>
      </c>
      <c r="C963" s="52" t="s">
        <v>1903</v>
      </c>
      <c r="D963" s="244"/>
      <c r="E963" s="244"/>
      <c r="F963" s="54" t="str">
        <f t="shared" si="190"/>
        <v>-</v>
      </c>
    </row>
    <row r="964" spans="1:6" ht="22.8" x14ac:dyDescent="0.2">
      <c r="A964" s="55" t="s">
        <v>1904</v>
      </c>
      <c r="B964" s="234" t="s">
        <v>1905</v>
      </c>
      <c r="C964" s="52" t="s">
        <v>1904</v>
      </c>
      <c r="D964" s="244"/>
      <c r="E964" s="244"/>
      <c r="F964" s="54" t="str">
        <f t="shared" si="190"/>
        <v>-</v>
      </c>
    </row>
    <row r="965" spans="1:6" ht="22.8"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2.8"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12" x14ac:dyDescent="0.2">
      <c r="A976" s="55">
        <v>54751</v>
      </c>
      <c r="B976" s="87" t="s">
        <v>1928</v>
      </c>
      <c r="C976" s="52" t="s">
        <v>1929</v>
      </c>
      <c r="D976" s="244"/>
      <c r="E976" s="244"/>
      <c r="F976" s="54" t="str">
        <f t="shared" si="190"/>
        <v>-</v>
      </c>
    </row>
    <row r="977" spans="1:6" ht="12" x14ac:dyDescent="0.2">
      <c r="A977" s="55">
        <v>54752</v>
      </c>
      <c r="B977" s="87" t="s">
        <v>1930</v>
      </c>
      <c r="C977" s="52" t="s">
        <v>1931</v>
      </c>
      <c r="D977" s="244"/>
      <c r="E977" s="244"/>
      <c r="F977" s="54" t="str">
        <f t="shared" si="190"/>
        <v>-</v>
      </c>
    </row>
    <row r="978" spans="1:6" ht="22.8" x14ac:dyDescent="0.2">
      <c r="A978" s="55">
        <v>54761</v>
      </c>
      <c r="B978" s="87" t="s">
        <v>1932</v>
      </c>
      <c r="C978" s="52" t="s">
        <v>1933</v>
      </c>
      <c r="D978" s="244"/>
      <c r="E978" s="244"/>
      <c r="F978" s="54" t="str">
        <f t="shared" si="190"/>
        <v>-</v>
      </c>
    </row>
    <row r="979" spans="1:6" ht="22.8" x14ac:dyDescent="0.2">
      <c r="A979" s="55">
        <v>54762</v>
      </c>
      <c r="B979" s="87" t="s">
        <v>1934</v>
      </c>
      <c r="C979" s="52" t="s">
        <v>1935</v>
      </c>
      <c r="D979" s="244"/>
      <c r="E979" s="244"/>
      <c r="F979" s="54" t="str">
        <f t="shared" si="190"/>
        <v>-</v>
      </c>
    </row>
    <row r="980" spans="1:6" ht="22.8" x14ac:dyDescent="0.2">
      <c r="A980" s="55">
        <v>54771</v>
      </c>
      <c r="B980" s="87" t="s">
        <v>1936</v>
      </c>
      <c r="C980" s="52" t="s">
        <v>1937</v>
      </c>
      <c r="D980" s="244"/>
      <c r="E980" s="244"/>
      <c r="F980" s="54" t="str">
        <f t="shared" ref="F980:F982" si="191">IF(D980&lt;&gt;0,IF(E980/D980&gt;=100,"&gt;&gt;100",E980/D980*100),"-")</f>
        <v>-</v>
      </c>
    </row>
    <row r="981" spans="1:6" ht="22.8" x14ac:dyDescent="0.2">
      <c r="A981" s="55">
        <v>54772</v>
      </c>
      <c r="B981" s="87" t="s">
        <v>1938</v>
      </c>
      <c r="C981" s="52" t="s">
        <v>1939</v>
      </c>
      <c r="D981" s="244"/>
      <c r="E981" s="244"/>
      <c r="F981" s="54" t="str">
        <f t="shared" si="191"/>
        <v>-</v>
      </c>
    </row>
    <row r="982" spans="1:6" ht="22.8" x14ac:dyDescent="0.2">
      <c r="A982" s="57">
        <v>55312</v>
      </c>
      <c r="B982" s="235" t="s">
        <v>1940</v>
      </c>
      <c r="C982" s="58" t="s">
        <v>1941</v>
      </c>
      <c r="D982" s="245"/>
      <c r="E982" s="245"/>
      <c r="F982" s="59" t="str">
        <f t="shared" si="191"/>
        <v>-</v>
      </c>
    </row>
    <row r="983" spans="1:6" ht="20.100000000000001" customHeight="1" x14ac:dyDescent="0.25">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24" x14ac:dyDescent="0.2">
      <c r="A985" s="70" t="s">
        <v>1946</v>
      </c>
      <c r="B985" s="192" t="s">
        <v>1947</v>
      </c>
      <c r="C985" s="71" t="s">
        <v>1948</v>
      </c>
      <c r="D985" s="246"/>
      <c r="E985" s="246"/>
      <c r="F985" s="65" t="str">
        <f t="shared" ref="F985:F992" si="192">IF(D985&lt;&gt;0,IF(E985/D985&gt;=100,"&gt;&gt;100",E985/D985*100),"-")</f>
        <v>-</v>
      </c>
    </row>
    <row r="986" spans="1:6" ht="12" x14ac:dyDescent="0.2">
      <c r="A986" s="55" t="s">
        <v>1949</v>
      </c>
      <c r="B986" s="87" t="s">
        <v>1950</v>
      </c>
      <c r="C986" s="52" t="s">
        <v>1949</v>
      </c>
      <c r="D986" s="247"/>
      <c r="E986" s="247"/>
      <c r="F986" s="54" t="str">
        <f t="shared" si="192"/>
        <v>-</v>
      </c>
    </row>
    <row r="987" spans="1:6" ht="22.8" x14ac:dyDescent="0.2">
      <c r="A987" s="55" t="s">
        <v>1951</v>
      </c>
      <c r="B987" s="87" t="s">
        <v>1952</v>
      </c>
      <c r="C987" s="52" t="s">
        <v>1951</v>
      </c>
      <c r="D987" s="247"/>
      <c r="E987" s="247"/>
      <c r="F987" s="54" t="str">
        <f t="shared" si="192"/>
        <v>-</v>
      </c>
    </row>
    <row r="988" spans="1:6" ht="22.8"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2.8"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31" sqref="D31"/>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6"/>
      <c r="B1" s="297"/>
      <c r="C1" s="296"/>
      <c r="D1" s="298"/>
      <c r="E1" s="298"/>
      <c r="F1" s="298"/>
    </row>
    <row r="2" spans="1:25" ht="50.1" customHeight="1" x14ac:dyDescent="0.3">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5">
      <c r="A3" s="299" t="s">
        <v>49</v>
      </c>
      <c r="B3" s="300" t="s">
        <v>41</v>
      </c>
      <c r="C3" s="301" t="s">
        <v>42</v>
      </c>
      <c r="D3" s="302" t="s">
        <v>1964</v>
      </c>
      <c r="E3" s="300" t="s">
        <v>1965</v>
      </c>
      <c r="F3" s="303" t="s">
        <v>52</v>
      </c>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7431205</v>
      </c>
      <c r="E6" s="231">
        <f t="shared" si="0"/>
        <v>3212146.9799999995</v>
      </c>
      <c r="F6" s="232">
        <f t="shared" ref="F6:F260" si="1">IF(D6&gt;0,IF(E6/D6&gt;=100,"&gt;&gt;100",E6/D6*100),"-")</f>
        <v>43.225115980517288</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5613248</v>
      </c>
      <c r="E7" s="106">
        <f t="shared" si="2"/>
        <v>1156591.0899999999</v>
      </c>
      <c r="F7" s="95">
        <f t="shared" si="1"/>
        <v>20.604667565017611</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1979</v>
      </c>
      <c r="B12" s="88" t="s">
        <v>1980</v>
      </c>
      <c r="C12" s="94" t="s">
        <v>1979</v>
      </c>
      <c r="D12" s="106">
        <f t="shared" ref="D12:E12" si="3">D13+D19+D29+D35+D41+D45</f>
        <v>5450926</v>
      </c>
      <c r="E12" s="106">
        <f t="shared" si="3"/>
        <v>955285.34999999986</v>
      </c>
      <c r="F12" s="95">
        <f t="shared" si="1"/>
        <v>17.525193884488615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4854316</v>
      </c>
      <c r="E13" s="106">
        <f t="shared" si="4"/>
        <v>591879.34000000008</v>
      </c>
      <c r="F13" s="95">
        <f t="shared" si="1"/>
        <v>12.192847354807558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5582653</v>
      </c>
      <c r="E14" s="249">
        <v>0</v>
      </c>
      <c r="F14" s="95">
        <f t="shared" si="1"/>
        <v>0</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633956</v>
      </c>
      <c r="E15" s="249">
        <v>1226016.06</v>
      </c>
      <c r="F15" s="95">
        <f t="shared" si="1"/>
        <v>193.39134892642394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1362293</v>
      </c>
      <c r="E18" s="249">
        <v>634136.72</v>
      </c>
      <c r="F18" s="95">
        <f t="shared" si="1"/>
        <v>46.549216651630744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459566</v>
      </c>
      <c r="E19" s="106">
        <f t="shared" si="5"/>
        <v>300843.50999999978</v>
      </c>
      <c r="F19" s="95">
        <f t="shared" si="1"/>
        <v>65.462525513201541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338417</v>
      </c>
      <c r="E20" s="249">
        <v>643132.25</v>
      </c>
      <c r="F20" s="95">
        <f t="shared" si="1"/>
        <v>190.041354305487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156029</v>
      </c>
      <c r="E21" s="249">
        <v>177187.87</v>
      </c>
      <c r="F21" s="95">
        <f t="shared" si="1"/>
        <v>113.56085727653193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920478</v>
      </c>
      <c r="E22" s="249">
        <v>774285.85</v>
      </c>
      <c r="F22" s="95">
        <f t="shared" si="1"/>
        <v>84.117800751348753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163844</v>
      </c>
      <c r="E23" s="249">
        <v>163843.21</v>
      </c>
      <c r="F23" s="95">
        <f t="shared" si="1"/>
        <v>99.999517834037249</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252286</v>
      </c>
      <c r="E24" s="249">
        <v>252286.12</v>
      </c>
      <c r="F24" s="95">
        <f t="shared" si="1"/>
        <v>100.00004756506505</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5271</v>
      </c>
      <c r="E25" s="249">
        <v>5270.52</v>
      </c>
      <c r="F25" s="95">
        <f t="shared" si="1"/>
        <v>99.99089356858282</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190267</v>
      </c>
      <c r="E26" s="249">
        <v>168124.27</v>
      </c>
      <c r="F26" s="95">
        <f t="shared" si="1"/>
        <v>88.362285630193355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1567026</v>
      </c>
      <c r="E28" s="249">
        <v>1883286.58</v>
      </c>
      <c r="F28" s="95">
        <f t="shared" si="1"/>
        <v>120.18221650438474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137044</v>
      </c>
      <c r="E29" s="106">
        <f t="shared" si="6"/>
        <v>62562.5</v>
      </c>
      <c r="F29" s="95">
        <f t="shared" si="1"/>
        <v>45.651396631738713</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335916</v>
      </c>
      <c r="E30" s="249">
        <v>183750</v>
      </c>
      <c r="F30" s="95">
        <f t="shared" si="1"/>
        <v>54.701175293823454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198872</v>
      </c>
      <c r="E34" s="249">
        <v>121187.5</v>
      </c>
      <c r="F34" s="95">
        <f t="shared" si="1"/>
        <v>60.937437145500631</v>
      </c>
      <c r="G34" s="89"/>
      <c r="H34" s="89"/>
      <c r="I34" s="89"/>
      <c r="J34" s="89"/>
      <c r="K34" s="89"/>
      <c r="L34" s="89"/>
      <c r="M34" s="89"/>
      <c r="N34" s="89"/>
      <c r="O34" s="89"/>
      <c r="P34" s="89"/>
      <c r="Q34" s="89"/>
      <c r="R34" s="89"/>
      <c r="S34" s="89"/>
      <c r="T34" s="89"/>
      <c r="U34" s="89"/>
      <c r="V34" s="89"/>
      <c r="W34" s="89"/>
      <c r="X34" s="89"/>
    </row>
    <row r="35" spans="1:24" ht="12"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31582</v>
      </c>
      <c r="E47" s="249">
        <v>22692</v>
      </c>
      <c r="F47" s="95">
        <f t="shared" si="1"/>
        <v>71.851054398074851</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31582</v>
      </c>
      <c r="E50" s="249">
        <v>22692</v>
      </c>
      <c r="F50" s="95">
        <f t="shared" si="1"/>
        <v>71.851054398074851</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279222</v>
      </c>
      <c r="E54" s="249">
        <v>313845</v>
      </c>
      <c r="F54" s="95">
        <f t="shared" si="1"/>
        <v>112.39981090315231</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279222</v>
      </c>
      <c r="E55" s="249">
        <v>313845</v>
      </c>
      <c r="F55" s="95">
        <f t="shared" si="1"/>
        <v>112.39981090315231</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162322</v>
      </c>
      <c r="E56" s="106">
        <f t="shared" si="11"/>
        <v>137322.5</v>
      </c>
      <c r="F56" s="95">
        <f t="shared" si="1"/>
        <v>84.598822094355668</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162322</v>
      </c>
      <c r="E57" s="249">
        <v>137322.5</v>
      </c>
      <c r="F57" s="95">
        <f t="shared" si="1"/>
        <v>84.598822094355668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63983.24</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0</v>
      </c>
      <c r="E64" s="249">
        <v>63983.24</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1817957</v>
      </c>
      <c r="E68" s="106">
        <f t="shared" si="13"/>
        <v>2055555.89</v>
      </c>
      <c r="F68" s="95">
        <f t="shared" si="1"/>
        <v>113.0695550004758</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22063</v>
      </c>
      <c r="E69" s="106">
        <f t="shared" si="14"/>
        <v>33867.61</v>
      </c>
      <c r="F69" s="95">
        <f t="shared" si="1"/>
        <v>153.50410189004216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22063</v>
      </c>
      <c r="E70" s="106">
        <f t="shared" si="15"/>
        <v>33867.61</v>
      </c>
      <c r="F70" s="95">
        <f t="shared" si="1"/>
        <v>153.50410189004216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22063</v>
      </c>
      <c r="E71" s="249">
        <v>33867.61</v>
      </c>
      <c r="F71" s="95">
        <f t="shared" si="1"/>
        <v>153.50410189004216</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678575</v>
      </c>
      <c r="E78" s="106">
        <f>E79+SUM(E82:E84)-E85+E86</f>
        <v>733997.86</v>
      </c>
      <c r="F78" s="95">
        <f t="shared" si="1"/>
        <v>108.16753638138748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7602</v>
      </c>
      <c r="E84" s="249">
        <v>18052.419999999998</v>
      </c>
      <c r="F84" s="95">
        <f t="shared" si="1"/>
        <v>237.46935017100759</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670973</v>
      </c>
      <c r="E86" s="249">
        <v>715945.44</v>
      </c>
      <c r="F86" s="95">
        <f t="shared" si="1"/>
        <v>106.70257074427734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12647</v>
      </c>
      <c r="E146" s="106">
        <f t="shared" si="26"/>
        <v>868.5</v>
      </c>
      <c r="F146" s="95">
        <f t="shared" si="1"/>
        <v>6.8672412429825265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v>90</v>
      </c>
      <c r="E159" s="249"/>
      <c r="F159" s="95">
        <f t="shared" si="1"/>
        <v>0</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v>12557</v>
      </c>
      <c r="E160" s="249">
        <v>868.5</v>
      </c>
      <c r="F160" s="95">
        <f t="shared" si="1"/>
        <v>6.9164609381221629</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1104672</v>
      </c>
      <c r="E170" s="106">
        <f t="shared" si="29"/>
        <v>1286821.92</v>
      </c>
      <c r="F170" s="95">
        <f t="shared" si="1"/>
        <v>116.48905014339097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29875</v>
      </c>
      <c r="E171" s="249"/>
      <c r="F171" s="95">
        <f t="shared" si="1"/>
        <v>0</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1074797</v>
      </c>
      <c r="E173" s="249">
        <v>1286821.92</v>
      </c>
      <c r="F173" s="95">
        <f t="shared" si="1"/>
        <v>119.72697355872783</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7431205</v>
      </c>
      <c r="E175" s="106">
        <f t="shared" si="30"/>
        <v>3212146.9799999995</v>
      </c>
      <c r="F175" s="95">
        <f t="shared" si="1"/>
        <v>43.225115980517288</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1997156</v>
      </c>
      <c r="E176" s="106">
        <f t="shared" si="31"/>
        <v>2239355.8899999997</v>
      </c>
      <c r="F176" s="95">
        <f t="shared" si="1"/>
        <v>112.1272394344758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1997156</v>
      </c>
      <c r="E177" s="106">
        <f t="shared" si="32"/>
        <v>2229289.61</v>
      </c>
      <c r="F177" s="95">
        <f t="shared" si="1"/>
        <v>111.62320870277533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1065354</v>
      </c>
      <c r="E178" s="249">
        <v>1241951.6399999999</v>
      </c>
      <c r="F178" s="95">
        <f t="shared" si="1"/>
        <v>116.57642811685129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249578</v>
      </c>
      <c r="E179" s="249">
        <v>254777.71</v>
      </c>
      <c r="F179" s="95">
        <f t="shared" si="1"/>
        <v>102.08340078051752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1400</v>
      </c>
      <c r="E180" s="106">
        <f t="shared" si="33"/>
        <v>2631.65</v>
      </c>
      <c r="F180" s="95">
        <f t="shared" si="1"/>
        <v>187.97499999999999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1400</v>
      </c>
      <c r="E183" s="249">
        <v>2631.65</v>
      </c>
      <c r="F183" s="95">
        <f t="shared" si="1"/>
        <v>187.97499999999999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680824</v>
      </c>
      <c r="E188" s="249">
        <v>729928.61</v>
      </c>
      <c r="F188" s="95">
        <f t="shared" si="1"/>
        <v>107.21252629167009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10066.280000000001</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v>10066.280000000001</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5434049</v>
      </c>
      <c r="E237" s="106">
        <f t="shared" si="41"/>
        <v>972791.08999999985</v>
      </c>
      <c r="F237" s="95">
        <f t="shared" si="1"/>
        <v>17.901772508860333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5613248</v>
      </c>
      <c r="E238" s="106">
        <f t="shared" si="42"/>
        <v>1156591.0899999999</v>
      </c>
      <c r="F238" s="95">
        <f t="shared" si="1"/>
        <v>20.604667565017611</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5613248</v>
      </c>
      <c r="E239" s="106">
        <f t="shared" si="43"/>
        <v>1156591.0899999999</v>
      </c>
      <c r="F239" s="95">
        <f t="shared" si="1"/>
        <v>20.604667565017611</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868257</v>
      </c>
      <c r="E240" s="249">
        <v>1072798.1299999999</v>
      </c>
      <c r="F240" s="95">
        <f t="shared" si="1"/>
        <v>123.55767128857008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4744991</v>
      </c>
      <c r="E241" s="249">
        <v>83792.960000000006</v>
      </c>
      <c r="F241" s="95">
        <f t="shared" si="1"/>
        <v>1.7659245296777173</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-191846</v>
      </c>
      <c r="E245" s="106">
        <f t="shared" si="45"/>
        <v>-184668.5</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191846</v>
      </c>
      <c r="E250" s="106">
        <f t="shared" si="47"/>
        <v>184668.5</v>
      </c>
      <c r="F250" s="95">
        <f t="shared" si="1"/>
        <v>96.258717930006355</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105126</v>
      </c>
      <c r="E251" s="249">
        <v>7196.06</v>
      </c>
      <c r="F251" s="95">
        <f t="shared" si="1"/>
        <v>6.8451762646728698</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86720</v>
      </c>
      <c r="E252" s="249">
        <v>177472.44</v>
      </c>
      <c r="F252" s="95">
        <f t="shared" si="1"/>
        <v>204.64995387453874</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12647</v>
      </c>
      <c r="E255" s="249">
        <v>868.5</v>
      </c>
      <c r="F255" s="95">
        <f t="shared" si="1"/>
        <v>6.8672412429825265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334617</v>
      </c>
      <c r="E259" s="106">
        <f t="shared" si="49"/>
        <v>6388249.7999999998</v>
      </c>
      <c r="F259" s="95">
        <f t="shared" si="1"/>
        <v>1909.1229076825148</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334617</v>
      </c>
      <c r="E260" s="250">
        <v>6388249.7999999998</v>
      </c>
      <c r="F260" s="99">
        <f t="shared" si="1"/>
        <v>1909.1229076825148</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12647</v>
      </c>
      <c r="E264" s="249">
        <v>868.5</v>
      </c>
      <c r="F264" s="95">
        <f t="shared" si="50"/>
        <v>6.8672412429825265</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670973</v>
      </c>
      <c r="E268" s="249">
        <v>711876.19</v>
      </c>
      <c r="F268" s="95">
        <f t="shared" si="50"/>
        <v>106.09610073728749</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4069.25</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2872</v>
      </c>
      <c r="E287" s="249">
        <v>2281.4299999999998</v>
      </c>
      <c r="F287" s="95">
        <f t="shared" si="50"/>
        <v>79.436977715877433</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1994284</v>
      </c>
      <c r="E288" s="249">
        <v>2227008.1800000002</v>
      </c>
      <c r="F288" s="95">
        <f t="shared" si="50"/>
        <v>111.66956060420684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671337</v>
      </c>
      <c r="E302" s="249">
        <v>711876.19</v>
      </c>
      <c r="F302" s="95">
        <f t="shared" si="50"/>
        <v>106.03857526100899</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verticalDpi="4294967294"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6" workbookViewId="0">
      <selection activeCell="D33" sqref="D33"/>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1"/>
      <c r="B1" s="292"/>
      <c r="C1" s="291"/>
      <c r="D1" s="293"/>
      <c r="E1" s="293"/>
      <c r="F1" s="294"/>
    </row>
    <row r="2" spans="1:25" ht="50.1" customHeight="1" x14ac:dyDescent="0.3">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5">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2034</v>
      </c>
      <c r="B28" s="87" t="s">
        <v>2576</v>
      </c>
      <c r="C28" s="185" t="s">
        <v>2034</v>
      </c>
      <c r="D28" s="83">
        <f t="shared" ref="D28:E28" si="6">SUM(D29:D34)</f>
        <v>15675483</v>
      </c>
      <c r="E28" s="83">
        <f t="shared" si="6"/>
        <v>16966632.629999999</v>
      </c>
      <c r="F28" s="65">
        <f t="shared" si="1"/>
        <v>108.23674543234169</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v>15675483</v>
      </c>
      <c r="E32" s="251">
        <v>16966632.629999999</v>
      </c>
      <c r="F32" s="65">
        <f t="shared" si="1"/>
        <v>108.23674543234169</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15675483</v>
      </c>
      <c r="E141" s="108">
        <f t="shared" si="28"/>
        <v>16966632.629999999</v>
      </c>
      <c r="F141" s="84">
        <f t="shared" si="1"/>
        <v>108.23674543234169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verticalDpi="4294967294"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6" sqref="E36"/>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78"/>
      <c r="B1" s="279"/>
      <c r="C1" s="278"/>
      <c r="D1" s="280"/>
      <c r="E1" s="280"/>
    </row>
    <row r="2" spans="1:25" ht="50.1" customHeight="1" x14ac:dyDescent="0.25">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5">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463658.13</v>
      </c>
      <c r="E5" s="109">
        <f t="shared" si="0"/>
        <v>50804.590000000004</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5">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3.2" x14ac:dyDescent="0.25">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5">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2.8" x14ac:dyDescent="0.25">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463658.13</v>
      </c>
      <c r="E22" s="110">
        <f t="shared" si="3"/>
        <v>50804.590000000004</v>
      </c>
      <c r="F22" s="37"/>
      <c r="G22" s="37"/>
      <c r="H22" s="37"/>
      <c r="I22" s="37"/>
      <c r="J22" s="37"/>
      <c r="K22" s="37"/>
      <c r="L22" s="37"/>
      <c r="M22" s="37"/>
      <c r="N22" s="37"/>
      <c r="O22" s="37"/>
      <c r="P22" s="37"/>
      <c r="Q22" s="37"/>
      <c r="R22" s="37"/>
      <c r="S22" s="37"/>
      <c r="T22" s="37"/>
      <c r="U22" s="37"/>
      <c r="V22" s="37"/>
    </row>
    <row r="23" spans="1:22" ht="13.5" customHeight="1" x14ac:dyDescent="0.25">
      <c r="A23" s="211" t="s">
        <v>606</v>
      </c>
      <c r="B23" s="113" t="s">
        <v>2822</v>
      </c>
      <c r="C23" s="94" t="s">
        <v>2823</v>
      </c>
      <c r="D23" s="83">
        <f t="shared" ref="D23:E23" si="4">SUM(D24:D29)</f>
        <v>463658.13</v>
      </c>
      <c r="E23" s="110">
        <f t="shared" si="4"/>
        <v>38247.730000000003</v>
      </c>
      <c r="F23" s="37"/>
      <c r="G23" s="37"/>
      <c r="H23" s="37"/>
      <c r="I23" s="37"/>
      <c r="J23" s="37"/>
      <c r="K23" s="37"/>
      <c r="L23" s="37"/>
      <c r="M23" s="37"/>
      <c r="N23" s="37"/>
      <c r="O23" s="37"/>
      <c r="P23" s="37"/>
      <c r="Q23" s="37"/>
      <c r="R23" s="37"/>
      <c r="S23" s="37"/>
      <c r="T23" s="37"/>
      <c r="U23" s="37"/>
      <c r="V23" s="37"/>
    </row>
    <row r="24" spans="1:22" ht="13.5" customHeight="1" x14ac:dyDescent="0.25">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606</v>
      </c>
      <c r="B25" s="113" t="s">
        <v>2796</v>
      </c>
      <c r="C25" s="94" t="s">
        <v>2825</v>
      </c>
      <c r="D25" s="251">
        <v>461311.13</v>
      </c>
      <c r="E25" s="252">
        <v>38247.730000000003</v>
      </c>
      <c r="F25" s="37"/>
      <c r="G25" s="37"/>
      <c r="H25" s="37"/>
      <c r="I25" s="37"/>
      <c r="J25" s="37"/>
      <c r="K25" s="37"/>
      <c r="L25" s="37"/>
      <c r="M25" s="37"/>
      <c r="N25" s="37"/>
      <c r="O25" s="37"/>
      <c r="P25" s="37"/>
      <c r="Q25" s="37"/>
      <c r="R25" s="37"/>
      <c r="S25" s="37"/>
      <c r="T25" s="37"/>
      <c r="U25" s="37"/>
      <c r="V25" s="37"/>
    </row>
    <row r="26" spans="1:22" ht="13.5" customHeight="1" x14ac:dyDescent="0.25">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606</v>
      </c>
      <c r="B29" s="113" t="s">
        <v>2802</v>
      </c>
      <c r="C29" s="94" t="s">
        <v>2829</v>
      </c>
      <c r="D29" s="251">
        <v>2347</v>
      </c>
      <c r="E29" s="252"/>
      <c r="F29" s="37"/>
      <c r="G29" s="37"/>
      <c r="H29" s="37"/>
      <c r="I29" s="37"/>
      <c r="J29" s="37"/>
      <c r="K29" s="37"/>
      <c r="L29" s="37"/>
      <c r="M29" s="37"/>
      <c r="N29" s="37"/>
      <c r="O29" s="37"/>
      <c r="P29" s="37"/>
      <c r="Q29" s="37"/>
      <c r="R29" s="37"/>
      <c r="S29" s="37"/>
      <c r="T29" s="37"/>
      <c r="U29" s="37"/>
      <c r="V29" s="37"/>
    </row>
    <row r="30" spans="1:22" ht="13.5" customHeight="1" x14ac:dyDescent="0.25">
      <c r="A30" s="211" t="s">
        <v>606</v>
      </c>
      <c r="B30" s="113" t="s">
        <v>2830</v>
      </c>
      <c r="C30" s="94" t="s">
        <v>2831</v>
      </c>
      <c r="D30" s="83">
        <f>SUM(D31:D37)</f>
        <v>0</v>
      </c>
      <c r="E30" s="110">
        <f>SUM(E31:E37)</f>
        <v>12556.86</v>
      </c>
      <c r="F30" s="37"/>
      <c r="G30" s="37"/>
      <c r="H30" s="37"/>
      <c r="I30" s="37"/>
      <c r="J30" s="37"/>
      <c r="K30" s="37"/>
      <c r="L30" s="37"/>
      <c r="M30" s="37"/>
      <c r="N30" s="37"/>
      <c r="O30" s="37"/>
      <c r="P30" s="37"/>
      <c r="Q30" s="37"/>
      <c r="R30" s="37"/>
      <c r="S30" s="37"/>
      <c r="T30" s="37"/>
      <c r="U30" s="37"/>
      <c r="V30" s="37"/>
    </row>
    <row r="31" spans="1:22" ht="13.5" customHeight="1" x14ac:dyDescent="0.25">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2.8" x14ac:dyDescent="0.25">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606</v>
      </c>
      <c r="B36" s="113" t="s">
        <v>2816</v>
      </c>
      <c r="C36" s="94" t="s">
        <v>2837</v>
      </c>
      <c r="D36" s="251"/>
      <c r="E36" s="252">
        <v>12556.86</v>
      </c>
      <c r="F36" s="37"/>
      <c r="G36" s="37"/>
      <c r="H36" s="37"/>
      <c r="I36" s="37"/>
      <c r="J36" s="37"/>
      <c r="K36" s="37"/>
      <c r="L36" s="37"/>
      <c r="M36" s="37"/>
      <c r="N36" s="37"/>
      <c r="O36" s="37"/>
      <c r="P36" s="37"/>
      <c r="Q36" s="37"/>
      <c r="R36" s="37"/>
      <c r="S36" s="37"/>
      <c r="T36" s="37"/>
      <c r="U36" s="37"/>
      <c r="V36" s="37"/>
    </row>
    <row r="37" spans="1:22" ht="13.5" customHeight="1" x14ac:dyDescent="0.25">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verticalDpi="4294967294"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 workbookViewId="0">
      <selection activeCell="D11" sqref="D11"/>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79"/>
      <c r="B1" s="279"/>
      <c r="C1" s="289"/>
      <c r="D1" s="280"/>
    </row>
    <row r="2" spans="1:24" ht="50.1" customHeight="1" x14ac:dyDescent="0.25">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5">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5">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5">
        <v>1997156.96</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18103708.599999998</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6">
        <v>488357.06</v>
      </c>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17524599.77</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6">
        <v>13936741.550000001</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6">
        <v>3566088.61</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6">
        <v>21769.61</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6">
        <v>90751.77</v>
      </c>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17871575.949999999</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6">
        <v>439252.52</v>
      </c>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17341571.66</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6">
        <v>13760144.300000001</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6">
        <v>3560889.15</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6">
        <v>20538.21</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6">
        <v>90751.77</v>
      </c>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2229289.6099999994</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2281.4299999999998</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2281.4299999999998</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2281.4299999999998</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6">
        <v>2281.4299999999998</v>
      </c>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2227008.1800000002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6">
        <v>729928.61</v>
      </c>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6">
        <v>1497079.57</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verticalDpi="4294967294"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71" t="s">
        <v>2856</v>
      </c>
      <c r="B1" s="366"/>
      <c r="C1" s="366"/>
      <c r="D1" s="366"/>
      <c r="E1" s="73" t="s">
        <v>2998</v>
      </c>
      <c r="F1" s="73"/>
      <c r="G1" s="73"/>
      <c r="H1" s="73"/>
      <c r="I1" s="73"/>
      <c r="J1" s="73"/>
      <c r="K1" s="73"/>
      <c r="L1" s="73"/>
      <c r="M1" s="73"/>
      <c r="N1" s="73"/>
      <c r="O1" s="73"/>
      <c r="P1" s="73"/>
    </row>
    <row r="2" spans="1:16" ht="37.5" customHeight="1" x14ac:dyDescent="0.25">
      <c r="A2" s="371" t="s">
        <v>2999</v>
      </c>
      <c r="B2" s="366"/>
      <c r="C2" s="366"/>
      <c r="D2" s="366"/>
    </row>
    <row r="3" spans="1:16" ht="29.25" customHeight="1" x14ac:dyDescent="0.25">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3285</v>
      </c>
      <c r="P3" s="73"/>
    </row>
    <row r="4" spans="1:16" ht="19.5" customHeight="1" x14ac:dyDescent="0.25">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8" t="s">
        <v>3021</v>
      </c>
      <c r="B19" s="369"/>
      <c r="C19" s="370"/>
      <c r="D19" s="125"/>
      <c r="E19" s="73">
        <f>SUM(E20:E274)</f>
        <v>0</v>
      </c>
      <c r="F19" s="73">
        <f>SUM(F20:F274)</f>
        <v>4</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5">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1</v>
      </c>
      <c r="N221" s="73"/>
      <c r="O221" s="73"/>
      <c r="P221" s="73"/>
    </row>
    <row r="222" spans="1:16" ht="30" customHeight="1" x14ac:dyDescent="0.25">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0</v>
      </c>
      <c r="N226" s="73"/>
      <c r="O226" s="73"/>
      <c r="P226" s="73"/>
    </row>
    <row r="227" spans="1:16" ht="33" customHeight="1" x14ac:dyDescent="0.25">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wsadmin</cp:lastModifiedBy>
  <cp:lastPrinted>2023-02-02T10:45:41Z</cp:lastPrinted>
  <dcterms:created xsi:type="dcterms:W3CDTF">2022-04-01T05:14:30Z</dcterms:created>
  <dcterms:modified xsi:type="dcterms:W3CDTF">2023-02-08T17:37:17Z</dcterms:modified>
</cp:coreProperties>
</file>